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35" windowWidth="9075" windowHeight="5520" activeTab="0"/>
  </bookViews>
  <sheets>
    <sheet name="2005 KHG" sheetId="1" r:id="rId1"/>
    <sheet name="2005 nicht gef." sheetId="2" r:id="rId2"/>
    <sheet name="2005 Gesamt" sheetId="3" r:id="rId3"/>
    <sheet name="2005 Disziplinen" sheetId="4" r:id="rId4"/>
    <sheet name="2003 nicht gef. -alt" sheetId="5" state="hidden" r:id="rId5"/>
  </sheets>
  <definedNames/>
  <calcPr fullCalcOnLoad="1"/>
</workbook>
</file>

<file path=xl/sharedStrings.xml><?xml version="1.0" encoding="utf-8"?>
<sst xmlns="http://schemas.openxmlformats.org/spreadsheetml/2006/main" count="198" uniqueCount="77">
  <si>
    <t>Rheinische</t>
  </si>
  <si>
    <t>Kliniken</t>
  </si>
  <si>
    <t xml:space="preserve">           KHG-Betten</t>
  </si>
  <si>
    <t>Betten</t>
  </si>
  <si>
    <t>Plätze</t>
  </si>
  <si>
    <t>insges.</t>
  </si>
  <si>
    <t>Bedburg-Hau</t>
  </si>
  <si>
    <t xml:space="preserve">Bonn </t>
  </si>
  <si>
    <t>Düren</t>
  </si>
  <si>
    <t>Düsseldorf</t>
  </si>
  <si>
    <t>Essen</t>
  </si>
  <si>
    <t>Köln</t>
  </si>
  <si>
    <t>Langenfeld</t>
  </si>
  <si>
    <t>Viersen</t>
  </si>
  <si>
    <t>zusammen:</t>
  </si>
  <si>
    <t>Orth. Viersen</t>
  </si>
  <si>
    <t>insgesamt:</t>
  </si>
  <si>
    <t>med. Reha</t>
  </si>
  <si>
    <t>soz. Reha</t>
  </si>
  <si>
    <t>Pflege</t>
  </si>
  <si>
    <t>insgesamt</t>
  </si>
  <si>
    <t>Forensik</t>
  </si>
  <si>
    <t>Gesamtbetten</t>
  </si>
  <si>
    <t>KHG-Betten</t>
  </si>
  <si>
    <t>nicht-KHG-Betten</t>
  </si>
  <si>
    <t>Disziplin</t>
  </si>
  <si>
    <t>BH</t>
  </si>
  <si>
    <t>BN</t>
  </si>
  <si>
    <t>DN</t>
  </si>
  <si>
    <t>E</t>
  </si>
  <si>
    <t>K</t>
  </si>
  <si>
    <t>LNGF</t>
  </si>
  <si>
    <t>MG</t>
  </si>
  <si>
    <t>VIE</t>
  </si>
  <si>
    <t>Summe</t>
  </si>
  <si>
    <t>Neurologie</t>
  </si>
  <si>
    <t>Innere Medizin</t>
  </si>
  <si>
    <t>nicht-KHG-Betten:</t>
  </si>
  <si>
    <t>soziale Reha:</t>
  </si>
  <si>
    <t xml:space="preserve"> - AP-Bereiche</t>
  </si>
  <si>
    <t xml:space="preserve">     davon zentral</t>
  </si>
  <si>
    <t xml:space="preserve">     davon dezentral</t>
  </si>
  <si>
    <t xml:space="preserve"> - Übrige Bereiche</t>
  </si>
  <si>
    <t>Gesamt-Betten</t>
  </si>
  <si>
    <t>medizin.</t>
  </si>
  <si>
    <t>Reha</t>
  </si>
  <si>
    <t>Veränderungen</t>
  </si>
  <si>
    <t>soz.</t>
  </si>
  <si>
    <t>Mönchengladbach</t>
  </si>
  <si>
    <t>Anlage 3</t>
  </si>
  <si>
    <t>Anlage 2</t>
  </si>
  <si>
    <t>Anlage 4</t>
  </si>
  <si>
    <t>(vollstationär)</t>
  </si>
  <si>
    <t>(teilstationär)</t>
  </si>
  <si>
    <t>Erwachsenen-Psychiatrie</t>
  </si>
  <si>
    <t>Psychotherapeutische Medizin</t>
  </si>
  <si>
    <t>Kinder- und Jugendpsychiatrie</t>
  </si>
  <si>
    <t xml:space="preserve">medizinische Reha </t>
  </si>
  <si>
    <t>D'd.</t>
  </si>
  <si>
    <t>KHG-Betten:</t>
  </si>
  <si>
    <t>KHG-Betten insgesamt:</t>
  </si>
  <si>
    <t>nicht-KHG-Betten insgesamt</t>
  </si>
  <si>
    <t>Insgesamt</t>
  </si>
  <si>
    <t>- 2003 -</t>
  </si>
  <si>
    <t>-2002 -</t>
  </si>
  <si>
    <t>Orthopädie Viersen</t>
  </si>
  <si>
    <t xml:space="preserve">Nicht-geförderter Bereich : Betten-Ist 2002/2003 </t>
  </si>
  <si>
    <t>Kinderneurologisches Zentrum</t>
  </si>
  <si>
    <t>Sprachheilbehandlung</t>
  </si>
  <si>
    <t>- 2004 -</t>
  </si>
  <si>
    <t>- 2005 -</t>
  </si>
  <si>
    <t>KHG-Bereich: Betten-Ist 2004/2005</t>
  </si>
  <si>
    <t xml:space="preserve">Nicht-geförderter Bereich : Betten-Ist 2004/2005 </t>
  </si>
  <si>
    <t>Bettenzahlen 2004 / 2005 in den Rheinischen Kliniken</t>
  </si>
  <si>
    <t>Bettenzahlen der Rheinischen Kliniken für das Jahr 2005</t>
  </si>
  <si>
    <t xml:space="preserve">( einschließlich realisierbarer Planungen für das Jahr 2005 ) </t>
  </si>
  <si>
    <t>Anlage 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</si>
</sst>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\ #,##0;\-&quot;DM&quot;\ #,##0"/>
    <numFmt numFmtId="177" formatCode="&quot;DM&quot;\ #,##0;[Red]\-&quot;DM&quot;\ #,##0"/>
    <numFmt numFmtId="178" formatCode="&quot;DM&quot;\ #,##0.00;\-&quot;DM&quot;\ #,##0.00"/>
    <numFmt numFmtId="179" formatCode="&quot;DM&quot;\ #,##0.00;[Red]\-&quot;DM&quot;\ 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General\ &quot;*)&quot;"/>
    <numFmt numFmtId="187" formatCode="General&quot;**)&quot;"/>
    <numFmt numFmtId="188" formatCode="&quot;(#.##0)&quot;"/>
    <numFmt numFmtId="189" formatCode="&quot;()&quot;"/>
    <numFmt numFmtId="190" formatCode="&quot;(0)&quot;"/>
    <numFmt numFmtId="191" formatCode="&quot;(&quot;#,##0&quot;)&quot;"/>
    <numFmt numFmtId="192" formatCode="0;[Red]0"/>
    <numFmt numFmtId="193" formatCode="0.0%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Helv"/>
      <family val="0"/>
    </font>
    <font>
      <sz val="14"/>
      <name val="Helv"/>
      <family val="0"/>
    </font>
    <font>
      <b/>
      <sz val="10"/>
      <color indexed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0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dashed"/>
    </border>
    <border>
      <left style="thin"/>
      <right style="dotted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18">
      <alignment/>
      <protection/>
    </xf>
    <xf numFmtId="0" fontId="10" fillId="0" borderId="1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/>
      <protection/>
    </xf>
    <xf numFmtId="3" fontId="10" fillId="0" borderId="3" xfId="18" applyNumberFormat="1" applyFont="1" applyBorder="1" applyAlignment="1">
      <alignment horizontal="center"/>
      <protection/>
    </xf>
    <xf numFmtId="3" fontId="10" fillId="0" borderId="4" xfId="18" applyNumberFormat="1" applyFont="1" applyBorder="1" applyAlignment="1">
      <alignment horizontal="center"/>
      <protection/>
    </xf>
    <xf numFmtId="191" fontId="7" fillId="0" borderId="3" xfId="18" applyNumberFormat="1" applyBorder="1" applyAlignment="1">
      <alignment horizontal="center"/>
      <protection/>
    </xf>
    <xf numFmtId="191" fontId="7" fillId="0" borderId="4" xfId="18" applyNumberFormat="1" applyBorder="1" applyAlignment="1">
      <alignment horizontal="center"/>
      <protection/>
    </xf>
    <xf numFmtId="191" fontId="7" fillId="0" borderId="4" xfId="18" applyNumberFormat="1" applyBorder="1" applyAlignment="1" quotePrefix="1">
      <alignment horizontal="center"/>
      <protection/>
    </xf>
    <xf numFmtId="3" fontId="7" fillId="0" borderId="3" xfId="18" applyNumberFormat="1" applyBorder="1" applyAlignment="1">
      <alignment horizontal="center"/>
      <protection/>
    </xf>
    <xf numFmtId="3" fontId="7" fillId="0" borderId="4" xfId="18" applyNumberFormat="1" applyBorder="1" applyAlignment="1">
      <alignment horizontal="center"/>
      <protection/>
    </xf>
    <xf numFmtId="3" fontId="11" fillId="0" borderId="3" xfId="18" applyNumberFormat="1" applyFont="1" applyBorder="1" applyAlignment="1">
      <alignment horizontal="center"/>
      <protection/>
    </xf>
    <xf numFmtId="3" fontId="11" fillId="0" borderId="4" xfId="18" applyNumberFormat="1" applyFont="1" applyBorder="1" applyAlignment="1">
      <alignment horizontal="center"/>
      <protection/>
    </xf>
    <xf numFmtId="191" fontId="7" fillId="0" borderId="0" xfId="18" applyNumberFormat="1" applyAlignment="1">
      <alignment horizontal="center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18" applyFont="1" applyBorder="1">
      <alignment/>
      <protection/>
    </xf>
    <xf numFmtId="0" fontId="7" fillId="0" borderId="0" xfId="18" applyBorder="1">
      <alignment/>
      <protection/>
    </xf>
    <xf numFmtId="0" fontId="10" fillId="0" borderId="0" xfId="18" applyFont="1" applyBorder="1" applyAlignment="1">
      <alignment horizontal="right"/>
      <protection/>
    </xf>
    <xf numFmtId="0" fontId="7" fillId="0" borderId="28" xfId="18" applyBorder="1">
      <alignment/>
      <protection/>
    </xf>
    <xf numFmtId="0" fontId="7" fillId="0" borderId="28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7" fillId="0" borderId="0" xfId="18" applyFont="1">
      <alignment/>
      <protection/>
    </xf>
    <xf numFmtId="0" fontId="10" fillId="0" borderId="3" xfId="18" applyFont="1" applyBorder="1" applyAlignment="1">
      <alignment horizontal="left"/>
      <protection/>
    </xf>
    <xf numFmtId="0" fontId="14" fillId="0" borderId="3" xfId="18" applyFont="1" applyBorder="1">
      <alignment/>
      <protection/>
    </xf>
    <xf numFmtId="0" fontId="15" fillId="0" borderId="3" xfId="18" applyFont="1" applyBorder="1" applyAlignment="1">
      <alignment horizontal="left"/>
      <protection/>
    </xf>
    <xf numFmtId="0" fontId="15" fillId="0" borderId="3" xfId="18" applyFont="1" applyBorder="1">
      <alignment/>
      <protection/>
    </xf>
    <xf numFmtId="3" fontId="14" fillId="0" borderId="3" xfId="18" applyNumberFormat="1" applyFont="1" applyBorder="1">
      <alignment/>
      <protection/>
    </xf>
    <xf numFmtId="0" fontId="7" fillId="0" borderId="3" xfId="18" applyBorder="1">
      <alignment/>
      <protection/>
    </xf>
    <xf numFmtId="0" fontId="9" fillId="0" borderId="3" xfId="18" applyFont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0" fontId="15" fillId="0" borderId="15" xfId="18" applyFont="1" applyBorder="1">
      <alignment/>
      <protection/>
    </xf>
    <xf numFmtId="191" fontId="7" fillId="0" borderId="15" xfId="18" applyNumberFormat="1" applyBorder="1" applyAlignment="1">
      <alignment horizontal="center"/>
      <protection/>
    </xf>
    <xf numFmtId="191" fontId="7" fillId="0" borderId="13" xfId="18" applyNumberFormat="1" applyBorder="1" applyAlignment="1">
      <alignment horizontal="center"/>
      <protection/>
    </xf>
    <xf numFmtId="0" fontId="14" fillId="0" borderId="15" xfId="18" applyFont="1" applyBorder="1">
      <alignment/>
      <protection/>
    </xf>
    <xf numFmtId="3" fontId="7" fillId="0" borderId="13" xfId="18" applyNumberFormat="1" applyBorder="1" applyAlignment="1">
      <alignment horizontal="center"/>
      <protection/>
    </xf>
    <xf numFmtId="3" fontId="10" fillId="0" borderId="15" xfId="18" applyNumberFormat="1" applyFont="1" applyBorder="1" applyAlignment="1">
      <alignment horizontal="center"/>
      <protection/>
    </xf>
    <xf numFmtId="3" fontId="10" fillId="0" borderId="13" xfId="18" applyNumberFormat="1" applyFont="1" applyBorder="1" applyAlignment="1">
      <alignment horizontal="center"/>
      <protection/>
    </xf>
    <xf numFmtId="0" fontId="15" fillId="0" borderId="29" xfId="18" applyFont="1" applyBorder="1">
      <alignment/>
      <protection/>
    </xf>
    <xf numFmtId="191" fontId="7" fillId="0" borderId="29" xfId="18" applyNumberFormat="1" applyBorder="1" applyAlignment="1">
      <alignment horizontal="center"/>
      <protection/>
    </xf>
    <xf numFmtId="191" fontId="7" fillId="0" borderId="30" xfId="18" applyNumberFormat="1" applyBorder="1" applyAlignment="1">
      <alignment horizontal="center"/>
      <protection/>
    </xf>
    <xf numFmtId="3" fontId="11" fillId="0" borderId="15" xfId="18" applyNumberFormat="1" applyFont="1" applyBorder="1" applyAlignment="1">
      <alignment horizontal="center"/>
      <protection/>
    </xf>
    <xf numFmtId="3" fontId="11" fillId="0" borderId="13" xfId="18" applyNumberFormat="1" applyFont="1" applyBorder="1" applyAlignment="1">
      <alignment horizontal="center"/>
      <protection/>
    </xf>
    <xf numFmtId="0" fontId="16" fillId="2" borderId="31" xfId="18" applyFont="1" applyFill="1" applyBorder="1">
      <alignment/>
      <protection/>
    </xf>
    <xf numFmtId="0" fontId="16" fillId="0" borderId="3" xfId="18" applyFont="1" applyBorder="1" applyAlignment="1">
      <alignment horizontal="left"/>
      <protection/>
    </xf>
    <xf numFmtId="0" fontId="12" fillId="0" borderId="3" xfId="18" applyFont="1" applyBorder="1">
      <alignment/>
      <protection/>
    </xf>
    <xf numFmtId="0" fontId="12" fillId="0" borderId="15" xfId="18" applyFont="1" applyBorder="1">
      <alignment/>
      <protection/>
    </xf>
    <xf numFmtId="0" fontId="17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0" xfId="0" applyFont="1" applyAlignment="1">
      <alignment horizontal="right" vertical="top" textRotation="180"/>
    </xf>
    <xf numFmtId="0" fontId="7" fillId="3" borderId="3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7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0" fillId="3" borderId="37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3" fontId="10" fillId="3" borderId="39" xfId="15" applyNumberFormat="1" applyFont="1" applyFill="1" applyBorder="1" applyAlignment="1">
      <alignment horizontal="center"/>
    </xf>
    <xf numFmtId="3" fontId="10" fillId="3" borderId="40" xfId="15" applyNumberFormat="1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3" fontId="10" fillId="3" borderId="42" xfId="0" applyNumberFormat="1" applyFont="1" applyFill="1" applyBorder="1" applyAlignment="1">
      <alignment horizontal="center"/>
    </xf>
    <xf numFmtId="0" fontId="8" fillId="3" borderId="43" xfId="0" applyFont="1" applyFill="1" applyBorder="1" applyAlignment="1">
      <alignment/>
    </xf>
    <xf numFmtId="3" fontId="10" fillId="3" borderId="44" xfId="15" applyNumberFormat="1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3" fontId="10" fillId="3" borderId="46" xfId="15" applyNumberFormat="1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0" fontId="10" fillId="3" borderId="48" xfId="0" applyFont="1" applyFill="1" applyBorder="1" applyAlignment="1">
      <alignment/>
    </xf>
    <xf numFmtId="0" fontId="10" fillId="3" borderId="49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0" fillId="3" borderId="3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3" borderId="1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3" fontId="10" fillId="3" borderId="1" xfId="0" applyNumberFormat="1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 textRotation="90"/>
    </xf>
    <xf numFmtId="0" fontId="10" fillId="3" borderId="19" xfId="0" applyFont="1" applyFill="1" applyBorder="1" applyAlignment="1">
      <alignment horizontal="center" textRotation="90"/>
    </xf>
    <xf numFmtId="0" fontId="10" fillId="3" borderId="18" xfId="0" applyFont="1" applyFill="1" applyBorder="1" applyAlignment="1">
      <alignment horizontal="center" textRotation="90"/>
    </xf>
    <xf numFmtId="0" fontId="10" fillId="3" borderId="60" xfId="0" applyFont="1" applyFill="1" applyBorder="1" applyAlignment="1">
      <alignment horizontal="center" textRotation="90"/>
    </xf>
    <xf numFmtId="0" fontId="10" fillId="3" borderId="61" xfId="0" applyFont="1" applyFill="1" applyBorder="1" applyAlignment="1">
      <alignment horizontal="center" textRotation="90"/>
    </xf>
    <xf numFmtId="0" fontId="10" fillId="3" borderId="0" xfId="0" applyFont="1" applyFill="1" applyBorder="1" applyAlignment="1">
      <alignment horizontal="center" textRotation="90"/>
    </xf>
    <xf numFmtId="0" fontId="10" fillId="3" borderId="37" xfId="0" applyFont="1" applyFill="1" applyBorder="1" applyAlignment="1">
      <alignment horizontal="center" textRotation="90"/>
    </xf>
    <xf numFmtId="0" fontId="10" fillId="3" borderId="28" xfId="0" applyFont="1" applyFill="1" applyBorder="1" applyAlignment="1">
      <alignment horizontal="center" textRotation="90"/>
    </xf>
    <xf numFmtId="0" fontId="10" fillId="3" borderId="20" xfId="0" applyFont="1" applyFill="1" applyBorder="1" applyAlignment="1">
      <alignment horizontal="center" textRotation="90"/>
    </xf>
    <xf numFmtId="0" fontId="10" fillId="3" borderId="62" xfId="0" applyFont="1" applyFill="1" applyBorder="1" applyAlignment="1">
      <alignment horizontal="center" textRotation="90"/>
    </xf>
    <xf numFmtId="0" fontId="10" fillId="3" borderId="63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10" fillId="3" borderId="65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0" fillId="3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/>
    </xf>
    <xf numFmtId="1" fontId="10" fillId="3" borderId="69" xfId="0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3" fontId="10" fillId="3" borderId="41" xfId="0" applyNumberFormat="1" applyFont="1" applyFill="1" applyBorder="1" applyAlignment="1">
      <alignment horizontal="center"/>
    </xf>
    <xf numFmtId="3" fontId="10" fillId="3" borderId="45" xfId="0" applyNumberFormat="1" applyFont="1" applyFill="1" applyBorder="1" applyAlignment="1">
      <alignment horizontal="center"/>
    </xf>
    <xf numFmtId="3" fontId="10" fillId="3" borderId="64" xfId="0" applyNumberFormat="1" applyFont="1" applyFill="1" applyBorder="1" applyAlignment="1">
      <alignment horizontal="center"/>
    </xf>
    <xf numFmtId="3" fontId="10" fillId="3" borderId="39" xfId="0" applyNumberFormat="1" applyFont="1" applyFill="1" applyBorder="1" applyAlignment="1">
      <alignment horizontal="center"/>
    </xf>
    <xf numFmtId="3" fontId="10" fillId="3" borderId="47" xfId="0" applyNumberFormat="1" applyFont="1" applyFill="1" applyBorder="1" applyAlignment="1">
      <alignment horizontal="center"/>
    </xf>
    <xf numFmtId="0" fontId="7" fillId="3" borderId="3" xfId="18" applyFill="1" applyBorder="1" applyAlignment="1">
      <alignment horizontal="center"/>
      <protection/>
    </xf>
    <xf numFmtId="3" fontId="10" fillId="3" borderId="3" xfId="18" applyNumberFormat="1" applyFont="1" applyFill="1" applyBorder="1" applyAlignment="1">
      <alignment horizontal="center"/>
      <protection/>
    </xf>
    <xf numFmtId="191" fontId="7" fillId="3" borderId="3" xfId="18" applyNumberFormat="1" applyFont="1" applyFill="1" applyBorder="1" applyAlignment="1">
      <alignment horizontal="center"/>
      <protection/>
    </xf>
    <xf numFmtId="191" fontId="7" fillId="3" borderId="15" xfId="18" applyNumberFormat="1" applyFont="1" applyFill="1" applyBorder="1" applyAlignment="1">
      <alignment horizontal="center"/>
      <protection/>
    </xf>
    <xf numFmtId="3" fontId="10" fillId="3" borderId="29" xfId="18" applyNumberFormat="1" applyFont="1" applyFill="1" applyBorder="1" applyAlignment="1">
      <alignment horizontal="center"/>
      <protection/>
    </xf>
    <xf numFmtId="3" fontId="10" fillId="3" borderId="15" xfId="18" applyNumberFormat="1" applyFont="1" applyFill="1" applyBorder="1" applyAlignment="1">
      <alignment horizontal="center"/>
      <protection/>
    </xf>
    <xf numFmtId="191" fontId="7" fillId="3" borderId="16" xfId="18" applyNumberFormat="1" applyFont="1" applyFill="1" applyBorder="1" applyAlignment="1">
      <alignment horizontal="center"/>
      <protection/>
    </xf>
    <xf numFmtId="3" fontId="11" fillId="3" borderId="3" xfId="18" applyNumberFormat="1" applyFont="1" applyFill="1" applyBorder="1" applyAlignment="1">
      <alignment horizontal="center"/>
      <protection/>
    </xf>
    <xf numFmtId="3" fontId="9" fillId="3" borderId="3" xfId="18" applyNumberFormat="1" applyFont="1" applyFill="1" applyBorder="1" applyAlignment="1">
      <alignment horizontal="center"/>
      <protection/>
    </xf>
    <xf numFmtId="3" fontId="11" fillId="3" borderId="15" xfId="18" applyNumberFormat="1" applyFont="1" applyFill="1" applyBorder="1" applyAlignment="1">
      <alignment horizontal="center"/>
      <protection/>
    </xf>
    <xf numFmtId="0" fontId="10" fillId="3" borderId="3" xfId="18" applyFont="1" applyFill="1" applyBorder="1">
      <alignment/>
      <protection/>
    </xf>
    <xf numFmtId="0" fontId="7" fillId="3" borderId="3" xfId="18" applyFont="1" applyFill="1" applyBorder="1">
      <alignment/>
      <protection/>
    </xf>
    <xf numFmtId="0" fontId="7" fillId="3" borderId="16" xfId="18" applyFont="1" applyFill="1" applyBorder="1">
      <alignment/>
      <protection/>
    </xf>
    <xf numFmtId="0" fontId="10" fillId="3" borderId="16" xfId="18" applyFont="1" applyFill="1" applyBorder="1">
      <alignment/>
      <protection/>
    </xf>
    <xf numFmtId="3" fontId="10" fillId="3" borderId="16" xfId="18" applyNumberFormat="1" applyFont="1" applyFill="1" applyBorder="1" applyAlignment="1">
      <alignment horizontal="center"/>
      <protection/>
    </xf>
    <xf numFmtId="0" fontId="10" fillId="4" borderId="1" xfId="18" applyFont="1" applyFill="1" applyBorder="1">
      <alignment/>
      <protection/>
    </xf>
    <xf numFmtId="3" fontId="10" fillId="4" borderId="1" xfId="18" applyNumberFormat="1" applyFont="1" applyFill="1" applyBorder="1" applyAlignment="1">
      <alignment horizontal="center"/>
      <protection/>
    </xf>
    <xf numFmtId="0" fontId="7" fillId="0" borderId="66" xfId="18" applyBorder="1">
      <alignment/>
      <protection/>
    </xf>
    <xf numFmtId="191" fontId="7" fillId="0" borderId="66" xfId="18" applyNumberFormat="1" applyBorder="1" applyAlignment="1">
      <alignment horizontal="center"/>
      <protection/>
    </xf>
    <xf numFmtId="3" fontId="10" fillId="2" borderId="66" xfId="18" applyNumberFormat="1" applyFont="1" applyFill="1" applyBorder="1" applyAlignment="1">
      <alignment horizontal="center"/>
      <protection/>
    </xf>
    <xf numFmtId="3" fontId="10" fillId="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top" textRotation="180"/>
    </xf>
    <xf numFmtId="0" fontId="0" fillId="0" borderId="0" xfId="0" applyAlignment="1">
      <alignment/>
    </xf>
    <xf numFmtId="0" fontId="7" fillId="0" borderId="7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10" fillId="3" borderId="79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3" fontId="14" fillId="0" borderId="15" xfId="18" applyNumberFormat="1" applyFont="1" applyBorder="1">
      <alignment/>
      <protection/>
    </xf>
    <xf numFmtId="3" fontId="10" fillId="3" borderId="53" xfId="0" applyNumberFormat="1" applyFont="1" applyFill="1" applyBorder="1" applyAlignment="1">
      <alignment horizontal="center"/>
    </xf>
    <xf numFmtId="1" fontId="10" fillId="3" borderId="55" xfId="0" applyNumberFormat="1" applyFont="1" applyFill="1" applyBorder="1" applyAlignment="1">
      <alignment horizontal="center"/>
    </xf>
    <xf numFmtId="3" fontId="10" fillId="3" borderId="81" xfId="0" applyNumberFormat="1" applyFont="1" applyFill="1" applyBorder="1" applyAlignment="1">
      <alignment horizontal="center"/>
    </xf>
    <xf numFmtId="3" fontId="10" fillId="3" borderId="58" xfId="0" applyNumberFormat="1" applyFont="1" applyFill="1" applyBorder="1" applyAlignment="1">
      <alignment horizontal="center"/>
    </xf>
    <xf numFmtId="0" fontId="10" fillId="0" borderId="1" xfId="18" applyFont="1" applyBorder="1" applyAlignment="1">
      <alignment horizontal="left"/>
      <protection/>
    </xf>
    <xf numFmtId="0" fontId="8" fillId="0" borderId="0" xfId="0" applyFont="1" applyAlignment="1">
      <alignment horizontal="center" vertical="center" textRotation="180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8" fillId="0" borderId="0" xfId="18" applyFont="1" applyBorder="1" applyAlignment="1">
      <alignment horizontal="center" vertical="center" textRotation="180"/>
      <protection/>
    </xf>
    <xf numFmtId="0" fontId="8" fillId="0" borderId="0" xfId="0" applyFont="1" applyAlignment="1">
      <alignment horizontal="right" vertical="center" textRotation="180"/>
    </xf>
    <xf numFmtId="0" fontId="10" fillId="3" borderId="82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10" fillId="3" borderId="83" xfId="0" applyFont="1" applyFill="1" applyBorder="1" applyAlignment="1">
      <alignment horizontal="center" textRotation="90"/>
    </xf>
    <xf numFmtId="0" fontId="7" fillId="0" borderId="84" xfId="0" applyFont="1" applyBorder="1" applyAlignment="1">
      <alignment horizontal="center"/>
    </xf>
    <xf numFmtId="0" fontId="10" fillId="3" borderId="85" xfId="0" applyFont="1" applyFill="1" applyBorder="1" applyAlignment="1">
      <alignment horizontal="center" textRotation="90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10" fillId="3" borderId="89" xfId="0" applyFont="1" applyFill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0" fillId="3" borderId="91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0" fillId="0" borderId="15" xfId="18" applyFont="1" applyBorder="1">
      <alignment/>
      <protection/>
    </xf>
    <xf numFmtId="3" fontId="10" fillId="0" borderId="13" xfId="18" applyNumberFormat="1" applyFont="1" applyBorder="1" applyAlignment="1">
      <alignment horizontal="center"/>
      <protection/>
    </xf>
    <xf numFmtId="0" fontId="10" fillId="3" borderId="97" xfId="0" applyFont="1" applyFill="1" applyBorder="1" applyAlignment="1">
      <alignment horizontal="center"/>
    </xf>
    <xf numFmtId="0" fontId="10" fillId="3" borderId="9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7" fillId="3" borderId="99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textRotation="180"/>
    </xf>
    <xf numFmtId="0" fontId="8" fillId="3" borderId="100" xfId="0" applyNumberFormat="1" applyFont="1" applyFill="1" applyBorder="1" applyAlignment="1" quotePrefix="1">
      <alignment horizontal="center" vertical="center"/>
    </xf>
    <xf numFmtId="0" fontId="8" fillId="3" borderId="101" xfId="0" applyNumberFormat="1" applyFont="1" applyFill="1" applyBorder="1" applyAlignment="1" quotePrefix="1">
      <alignment horizontal="center" vertical="center"/>
    </xf>
    <xf numFmtId="0" fontId="8" fillId="3" borderId="102" xfId="0" applyNumberFormat="1" applyFont="1" applyFill="1" applyBorder="1" applyAlignment="1" quotePrefix="1">
      <alignment horizontal="center" vertical="center"/>
    </xf>
    <xf numFmtId="0" fontId="7" fillId="3" borderId="103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8" fillId="3" borderId="10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1" xfId="0" applyNumberFormat="1" applyFont="1" applyFill="1" applyBorder="1" applyAlignment="1">
      <alignment horizontal="center" vertical="center"/>
    </xf>
    <xf numFmtId="0" fontId="8" fillId="3" borderId="102" xfId="0" applyNumberFormat="1" applyFont="1" applyFill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textRotation="180"/>
    </xf>
    <xf numFmtId="0" fontId="18" fillId="0" borderId="0" xfId="0" applyFont="1" applyAlignment="1">
      <alignment vertical="top"/>
    </xf>
    <xf numFmtId="0" fontId="14" fillId="3" borderId="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vertical="center"/>
    </xf>
    <xf numFmtId="0" fontId="8" fillId="0" borderId="0" xfId="0" applyFont="1" applyBorder="1" applyAlignment="1">
      <alignment horizontal="right" textRotation="180"/>
    </xf>
    <xf numFmtId="0" fontId="8" fillId="0" borderId="0" xfId="0" applyFont="1" applyAlignment="1">
      <alignment horizontal="right" vertical="top" textRotation="180"/>
    </xf>
    <xf numFmtId="0" fontId="10" fillId="3" borderId="79" xfId="0" applyFont="1" applyFill="1" applyBorder="1" applyAlignment="1">
      <alignment horizontal="center" textRotation="90"/>
    </xf>
    <xf numFmtId="0" fontId="7" fillId="3" borderId="105" xfId="0" applyFont="1" applyFill="1" applyBorder="1" applyAlignment="1">
      <alignment/>
    </xf>
    <xf numFmtId="0" fontId="8" fillId="3" borderId="103" xfId="0" applyNumberFormat="1" applyFont="1" applyFill="1" applyBorder="1" applyAlignment="1" quotePrefix="1">
      <alignment horizontal="center" vertical="center"/>
    </xf>
    <xf numFmtId="0" fontId="8" fillId="3" borderId="11" xfId="0" applyNumberFormat="1" applyFont="1" applyFill="1" applyBorder="1" applyAlignment="1" quotePrefix="1">
      <alignment horizontal="center" vertical="center"/>
    </xf>
    <xf numFmtId="0" fontId="8" fillId="3" borderId="13" xfId="0" applyNumberFormat="1" applyFont="1" applyFill="1" applyBorder="1" applyAlignment="1" quotePrefix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06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right" textRotation="180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0" fillId="3" borderId="107" xfId="0" applyFont="1" applyFill="1" applyBorder="1" applyAlignment="1">
      <alignment horizontal="center" vertical="center"/>
    </xf>
    <xf numFmtId="0" fontId="5" fillId="0" borderId="0" xfId="0" applyFont="1" applyAlignment="1">
      <alignment horizontal="right" textRotation="180"/>
    </xf>
    <xf numFmtId="0" fontId="12" fillId="3" borderId="80" xfId="0" applyFont="1" applyFill="1" applyBorder="1" applyAlignment="1">
      <alignment horizontal="center" vertical="center"/>
    </xf>
    <xf numFmtId="0" fontId="7" fillId="0" borderId="105" xfId="0" applyFont="1" applyBorder="1" applyAlignment="1">
      <alignment vertical="center"/>
    </xf>
    <xf numFmtId="0" fontId="12" fillId="3" borderId="48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8" fillId="3" borderId="10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200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showGridLines="0" tabSelected="1" workbookViewId="0" topLeftCell="A7">
      <selection activeCell="N23" sqref="N23:N27"/>
    </sheetView>
  </sheetViews>
  <sheetFormatPr defaultColWidth="11.421875" defaultRowHeight="12.75"/>
  <cols>
    <col min="1" max="1" width="21.421875" style="0" customWidth="1"/>
    <col min="2" max="12" width="7.7109375" style="0" customWidth="1"/>
  </cols>
  <sheetData>
    <row r="1" ht="12.75" customHeight="1"/>
    <row r="2" ht="12.75">
      <c r="N2" s="217"/>
    </row>
    <row r="3" ht="12.75">
      <c r="N3" s="217"/>
    </row>
    <row r="4" spans="8:14" ht="12.75">
      <c r="H4" s="240"/>
      <c r="N4" s="217"/>
    </row>
    <row r="5" spans="1:19" ht="20.25" customHeight="1">
      <c r="A5" s="18" t="s">
        <v>71</v>
      </c>
      <c r="B5" s="19"/>
      <c r="C5" s="18"/>
      <c r="D5" s="19"/>
      <c r="E5" s="19"/>
      <c r="F5" s="19"/>
      <c r="G5" s="19"/>
      <c r="H5" s="19"/>
      <c r="I5" s="242"/>
      <c r="J5" s="243"/>
      <c r="L5" s="3"/>
      <c r="M5" s="3"/>
      <c r="N5" s="217"/>
      <c r="R5" s="3"/>
      <c r="S5" s="4"/>
    </row>
    <row r="6" spans="1:14" ht="24.75" customHeight="1" thickBot="1">
      <c r="A6" s="19"/>
      <c r="B6" s="19"/>
      <c r="C6" s="21"/>
      <c r="D6" s="19"/>
      <c r="E6" s="19"/>
      <c r="F6" s="19"/>
      <c r="G6" s="19"/>
      <c r="H6" s="19"/>
      <c r="I6" s="19"/>
      <c r="J6" s="19"/>
      <c r="N6" s="217"/>
    </row>
    <row r="7" spans="1:14" ht="19.5" customHeight="1">
      <c r="A7" s="94"/>
      <c r="B7" s="245" t="s">
        <v>69</v>
      </c>
      <c r="C7" s="246"/>
      <c r="D7" s="247"/>
      <c r="E7" s="251" t="s">
        <v>46</v>
      </c>
      <c r="F7" s="252"/>
      <c r="G7" s="253"/>
      <c r="H7" s="245" t="s">
        <v>70</v>
      </c>
      <c r="I7" s="246"/>
      <c r="J7" s="247"/>
      <c r="N7" s="217"/>
    </row>
    <row r="8" spans="1:14" ht="19.5" customHeight="1">
      <c r="A8" s="95" t="s">
        <v>0</v>
      </c>
      <c r="B8" s="248"/>
      <c r="C8" s="249"/>
      <c r="D8" s="250"/>
      <c r="E8" s="248"/>
      <c r="F8" s="249"/>
      <c r="G8" s="250"/>
      <c r="H8" s="248"/>
      <c r="I8" s="249"/>
      <c r="J8" s="250"/>
      <c r="N8" s="217"/>
    </row>
    <row r="9" spans="1:14" ht="19.5" customHeight="1">
      <c r="A9" s="95" t="s">
        <v>1</v>
      </c>
      <c r="B9" s="96" t="s">
        <v>2</v>
      </c>
      <c r="C9" s="97"/>
      <c r="D9" s="98"/>
      <c r="E9" s="99" t="s">
        <v>2</v>
      </c>
      <c r="F9" s="97"/>
      <c r="G9" s="98"/>
      <c r="H9" s="96" t="s">
        <v>2</v>
      </c>
      <c r="I9" s="97"/>
      <c r="J9" s="98"/>
      <c r="N9" s="217"/>
    </row>
    <row r="10" spans="1:14" ht="17.25" customHeight="1">
      <c r="A10" s="100"/>
      <c r="B10" s="101" t="s">
        <v>3</v>
      </c>
      <c r="C10" s="102" t="s">
        <v>4</v>
      </c>
      <c r="D10" s="98" t="s">
        <v>5</v>
      </c>
      <c r="E10" s="101" t="s">
        <v>3</v>
      </c>
      <c r="F10" s="102" t="s">
        <v>4</v>
      </c>
      <c r="G10" s="98" t="s">
        <v>5</v>
      </c>
      <c r="H10" s="101" t="s">
        <v>3</v>
      </c>
      <c r="I10" s="102" t="s">
        <v>4</v>
      </c>
      <c r="J10" s="98" t="s">
        <v>5</v>
      </c>
      <c r="N10" s="217"/>
    </row>
    <row r="11" spans="1:14" ht="9" customHeight="1" thickBot="1">
      <c r="A11" s="103"/>
      <c r="B11" s="104"/>
      <c r="C11" s="105"/>
      <c r="D11" s="106"/>
      <c r="E11" s="104"/>
      <c r="F11" s="105"/>
      <c r="G11" s="106"/>
      <c r="H11" s="104"/>
      <c r="I11" s="105"/>
      <c r="J11" s="106"/>
      <c r="N11" s="217"/>
    </row>
    <row r="12" spans="1:14" ht="21.75" customHeight="1">
      <c r="A12" s="50" t="s">
        <v>6</v>
      </c>
      <c r="B12" s="23">
        <v>326</v>
      </c>
      <c r="C12" s="24">
        <v>58</v>
      </c>
      <c r="D12" s="28">
        <f aca="true" t="shared" si="0" ref="D12:D23">B12+C12</f>
        <v>384</v>
      </c>
      <c r="E12" s="23">
        <f aca="true" t="shared" si="1" ref="E12:E20">H12-B12</f>
        <v>0</v>
      </c>
      <c r="F12" s="24">
        <f aca="true" t="shared" si="2" ref="F12:F20">I12-C12</f>
        <v>0</v>
      </c>
      <c r="G12" s="31">
        <f aca="true" t="shared" si="3" ref="G12:G20">J12-D12</f>
        <v>0</v>
      </c>
      <c r="H12" s="23">
        <v>326</v>
      </c>
      <c r="I12" s="24">
        <v>58</v>
      </c>
      <c r="J12" s="28">
        <f aca="true" t="shared" si="4" ref="J12:J23">H12+I12</f>
        <v>384</v>
      </c>
      <c r="N12" s="217"/>
    </row>
    <row r="13" spans="1:14" ht="21.75" customHeight="1">
      <c r="A13" s="34" t="s">
        <v>7</v>
      </c>
      <c r="B13" s="23">
        <v>690</v>
      </c>
      <c r="C13" s="24">
        <v>90</v>
      </c>
      <c r="D13" s="31">
        <f t="shared" si="0"/>
        <v>780</v>
      </c>
      <c r="E13" s="23">
        <f t="shared" si="1"/>
        <v>-1</v>
      </c>
      <c r="F13" s="24">
        <f t="shared" si="2"/>
        <v>0</v>
      </c>
      <c r="G13" s="31">
        <f t="shared" si="3"/>
        <v>-1</v>
      </c>
      <c r="H13" s="23">
        <v>689</v>
      </c>
      <c r="I13" s="24">
        <v>90</v>
      </c>
      <c r="J13" s="31">
        <f t="shared" si="4"/>
        <v>779</v>
      </c>
      <c r="N13" s="217"/>
    </row>
    <row r="14" spans="1:14" ht="21.75" customHeight="1">
      <c r="A14" s="34" t="s">
        <v>8</v>
      </c>
      <c r="B14" s="23">
        <v>402</v>
      </c>
      <c r="C14" s="24">
        <v>54</v>
      </c>
      <c r="D14" s="31">
        <f t="shared" si="0"/>
        <v>456</v>
      </c>
      <c r="E14" s="23">
        <f t="shared" si="1"/>
        <v>0</v>
      </c>
      <c r="F14" s="24">
        <f t="shared" si="2"/>
        <v>16</v>
      </c>
      <c r="G14" s="31">
        <f t="shared" si="3"/>
        <v>16</v>
      </c>
      <c r="H14" s="23">
        <v>402</v>
      </c>
      <c r="I14" s="24">
        <v>70</v>
      </c>
      <c r="J14" s="31">
        <f t="shared" si="4"/>
        <v>472</v>
      </c>
      <c r="N14" s="217"/>
    </row>
    <row r="15" spans="1:14" ht="21.75" customHeight="1">
      <c r="A15" s="34" t="s">
        <v>9</v>
      </c>
      <c r="B15" s="23">
        <v>506</v>
      </c>
      <c r="C15" s="24">
        <v>99</v>
      </c>
      <c r="D15" s="31">
        <f t="shared" si="0"/>
        <v>605</v>
      </c>
      <c r="E15" s="23">
        <f t="shared" si="1"/>
        <v>-7</v>
      </c>
      <c r="F15" s="24">
        <f t="shared" si="2"/>
        <v>3</v>
      </c>
      <c r="G15" s="31">
        <f t="shared" si="3"/>
        <v>-4</v>
      </c>
      <c r="H15" s="23">
        <v>499</v>
      </c>
      <c r="I15" s="24">
        <v>102</v>
      </c>
      <c r="J15" s="31">
        <f t="shared" si="4"/>
        <v>601</v>
      </c>
      <c r="N15" s="217"/>
    </row>
    <row r="16" spans="1:14" ht="21.75" customHeight="1">
      <c r="A16" s="34" t="s">
        <v>10</v>
      </c>
      <c r="B16" s="23">
        <v>223</v>
      </c>
      <c r="C16" s="24">
        <v>77</v>
      </c>
      <c r="D16" s="31">
        <f t="shared" si="0"/>
        <v>300</v>
      </c>
      <c r="E16" s="23">
        <f t="shared" si="1"/>
        <v>0</v>
      </c>
      <c r="F16" s="24">
        <f t="shared" si="2"/>
        <v>0</v>
      </c>
      <c r="G16" s="31">
        <f t="shared" si="3"/>
        <v>0</v>
      </c>
      <c r="H16" s="23">
        <v>223</v>
      </c>
      <c r="I16" s="24">
        <v>77</v>
      </c>
      <c r="J16" s="31">
        <f t="shared" si="4"/>
        <v>300</v>
      </c>
      <c r="N16" s="217"/>
    </row>
    <row r="17" spans="1:14" ht="21.75" customHeight="1">
      <c r="A17" s="34" t="s">
        <v>11</v>
      </c>
      <c r="B17" s="23">
        <v>424</v>
      </c>
      <c r="C17" s="24">
        <v>74</v>
      </c>
      <c r="D17" s="31">
        <f t="shared" si="0"/>
        <v>498</v>
      </c>
      <c r="E17" s="23">
        <f t="shared" si="1"/>
        <v>0</v>
      </c>
      <c r="F17" s="24">
        <f t="shared" si="2"/>
        <v>0</v>
      </c>
      <c r="G17" s="31">
        <f t="shared" si="3"/>
        <v>0</v>
      </c>
      <c r="H17" s="23">
        <v>424</v>
      </c>
      <c r="I17" s="24">
        <v>74</v>
      </c>
      <c r="J17" s="31">
        <f t="shared" si="4"/>
        <v>498</v>
      </c>
      <c r="N17" s="217"/>
    </row>
    <row r="18" spans="1:14" ht="21.75" customHeight="1">
      <c r="A18" s="34" t="s">
        <v>12</v>
      </c>
      <c r="B18" s="23">
        <v>409</v>
      </c>
      <c r="C18" s="24">
        <v>54</v>
      </c>
      <c r="D18" s="31">
        <f t="shared" si="0"/>
        <v>463</v>
      </c>
      <c r="E18" s="23">
        <f t="shared" si="1"/>
        <v>0</v>
      </c>
      <c r="F18" s="24">
        <f t="shared" si="2"/>
        <v>0</v>
      </c>
      <c r="G18" s="31">
        <f t="shared" si="3"/>
        <v>0</v>
      </c>
      <c r="H18" s="23">
        <v>409</v>
      </c>
      <c r="I18" s="24">
        <v>54</v>
      </c>
      <c r="J18" s="31">
        <f t="shared" si="4"/>
        <v>463</v>
      </c>
      <c r="N18" s="217"/>
    </row>
    <row r="19" spans="1:14" ht="21.75" customHeight="1">
      <c r="A19" s="34" t="s">
        <v>48</v>
      </c>
      <c r="B19" s="23">
        <v>130</v>
      </c>
      <c r="C19" s="24">
        <v>36</v>
      </c>
      <c r="D19" s="31">
        <f t="shared" si="0"/>
        <v>166</v>
      </c>
      <c r="E19" s="23">
        <f t="shared" si="1"/>
        <v>0</v>
      </c>
      <c r="F19" s="24">
        <f t="shared" si="2"/>
        <v>0</v>
      </c>
      <c r="G19" s="31">
        <f t="shared" si="3"/>
        <v>0</v>
      </c>
      <c r="H19" s="23">
        <v>130</v>
      </c>
      <c r="I19" s="24">
        <v>36</v>
      </c>
      <c r="J19" s="31">
        <f t="shared" si="4"/>
        <v>166</v>
      </c>
      <c r="N19" s="217"/>
    </row>
    <row r="20" spans="1:14" ht="21.75" customHeight="1" thickBot="1">
      <c r="A20" s="51" t="s">
        <v>13</v>
      </c>
      <c r="B20" s="39">
        <v>365</v>
      </c>
      <c r="C20" s="40">
        <v>59</v>
      </c>
      <c r="D20" s="52">
        <f t="shared" si="0"/>
        <v>424</v>
      </c>
      <c r="E20" s="23">
        <f t="shared" si="1"/>
        <v>0</v>
      </c>
      <c r="F20" s="24">
        <f t="shared" si="2"/>
        <v>0</v>
      </c>
      <c r="G20" s="31">
        <f t="shared" si="3"/>
        <v>0</v>
      </c>
      <c r="H20" s="39">
        <v>365</v>
      </c>
      <c r="I20" s="40">
        <v>59</v>
      </c>
      <c r="J20" s="52">
        <f t="shared" si="4"/>
        <v>424</v>
      </c>
      <c r="N20" s="217"/>
    </row>
    <row r="21" spans="1:14" ht="24.75" customHeight="1">
      <c r="A21" s="107" t="s">
        <v>14</v>
      </c>
      <c r="B21" s="108">
        <f>SUM(B12:B20)</f>
        <v>3475</v>
      </c>
      <c r="C21" s="108">
        <f>SUM(C12:C20)</f>
        <v>601</v>
      </c>
      <c r="D21" s="109">
        <f t="shared" si="0"/>
        <v>4076</v>
      </c>
      <c r="E21" s="110">
        <f>SUM(E12:E20)</f>
        <v>-8</v>
      </c>
      <c r="F21" s="111">
        <f>SUM(F12:F20)</f>
        <v>19</v>
      </c>
      <c r="G21" s="112">
        <f>E21+F21</f>
        <v>11</v>
      </c>
      <c r="H21" s="108">
        <f>SUM(H12:H20)</f>
        <v>3467</v>
      </c>
      <c r="I21" s="111">
        <f>SUM(I12:I20)</f>
        <v>620</v>
      </c>
      <c r="J21" s="113">
        <f t="shared" si="4"/>
        <v>4087</v>
      </c>
      <c r="N21" s="217"/>
    </row>
    <row r="22" spans="1:14" ht="21.75" customHeight="1" thickBot="1">
      <c r="A22" s="45" t="s">
        <v>65</v>
      </c>
      <c r="B22" s="39">
        <v>170</v>
      </c>
      <c r="C22" s="40">
        <v>0</v>
      </c>
      <c r="D22" s="49">
        <f t="shared" si="0"/>
        <v>170</v>
      </c>
      <c r="E22" s="23">
        <f>H22-B22</f>
        <v>-10</v>
      </c>
      <c r="F22" s="24">
        <f>I22-C22</f>
        <v>0</v>
      </c>
      <c r="G22" s="31">
        <f>J22-D22</f>
        <v>-10</v>
      </c>
      <c r="H22" s="39">
        <v>160</v>
      </c>
      <c r="I22" s="40">
        <v>0</v>
      </c>
      <c r="J22" s="49">
        <f t="shared" si="4"/>
        <v>160</v>
      </c>
      <c r="N22" s="217"/>
    </row>
    <row r="23" spans="1:14" ht="24.75" customHeight="1" thickBot="1">
      <c r="A23" s="114" t="s">
        <v>16</v>
      </c>
      <c r="B23" s="115">
        <f>B21+B22</f>
        <v>3645</v>
      </c>
      <c r="C23" s="116">
        <f>C21+C22</f>
        <v>601</v>
      </c>
      <c r="D23" s="117">
        <f t="shared" si="0"/>
        <v>4246</v>
      </c>
      <c r="E23" s="118">
        <f>E21+E22</f>
        <v>-18</v>
      </c>
      <c r="F23" s="116">
        <f>F21+F22</f>
        <v>19</v>
      </c>
      <c r="G23" s="119">
        <f>E23+F23</f>
        <v>1</v>
      </c>
      <c r="H23" s="115">
        <f>H21+H22</f>
        <v>3627</v>
      </c>
      <c r="I23" s="116">
        <f>I21+I22</f>
        <v>620</v>
      </c>
      <c r="J23" s="120">
        <f t="shared" si="4"/>
        <v>4247</v>
      </c>
      <c r="N23" s="244" t="s">
        <v>50</v>
      </c>
    </row>
    <row r="24" ht="12.75">
      <c r="N24" s="243"/>
    </row>
    <row r="25" ht="12.75">
      <c r="N25" s="243"/>
    </row>
    <row r="26" ht="12.75">
      <c r="N26" s="243"/>
    </row>
    <row r="27" spans="13:14" ht="12.75">
      <c r="M27" s="2"/>
      <c r="N27" s="243"/>
    </row>
  </sheetData>
  <sheetProtection password="C7A0"/>
  <mergeCells count="5">
    <mergeCell ref="I5:J5"/>
    <mergeCell ref="N23:N27"/>
    <mergeCell ref="B7:D8"/>
    <mergeCell ref="E7:G8"/>
    <mergeCell ref="H7:J8"/>
  </mergeCells>
  <printOptions horizontalCentered="1"/>
  <pageMargins left="0.984251968503937" right="0.7874015748031497" top="0.3937007874015748" bottom="0.984251968503937" header="0.11811023622047245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75" zoomScaleNormal="75" workbookViewId="0" topLeftCell="A1">
      <selection activeCell="P8" sqref="P8"/>
    </sheetView>
  </sheetViews>
  <sheetFormatPr defaultColWidth="11.421875" defaultRowHeight="12.75"/>
  <cols>
    <col min="1" max="1" width="19.421875" style="0" customWidth="1"/>
    <col min="2" max="14" width="7.7109375" style="0" customWidth="1"/>
    <col min="15" max="15" width="6.7109375" style="0" customWidth="1"/>
    <col min="16" max="16" width="8.7109375" style="0" customWidth="1"/>
    <col min="17" max="17" width="7.7109375" style="0" customWidth="1"/>
  </cols>
  <sheetData>
    <row r="1" spans="1:13" ht="12.75" customHeight="1">
      <c r="A1" s="19"/>
      <c r="M1" s="93"/>
    </row>
    <row r="2" spans="1:15" ht="12.75">
      <c r="A2" s="19"/>
      <c r="M2" s="93"/>
      <c r="O2" s="215"/>
    </row>
    <row r="3" spans="1:15" ht="12.75">
      <c r="A3" s="19"/>
      <c r="M3" s="93"/>
      <c r="O3" s="215"/>
    </row>
    <row r="4" spans="1:15" ht="12.75">
      <c r="A4" s="19"/>
      <c r="M4" s="93"/>
      <c r="O4" s="215"/>
    </row>
    <row r="5" spans="1:15" ht="19.5" customHeight="1">
      <c r="A5" s="18" t="s">
        <v>72</v>
      </c>
      <c r="E5" s="1"/>
      <c r="J5" s="3"/>
      <c r="K5" s="3"/>
      <c r="L5" s="54"/>
      <c r="M5" s="93"/>
      <c r="O5" s="215"/>
    </row>
    <row r="6" spans="1:15" ht="24.75" customHeight="1" thickBot="1">
      <c r="A6" s="19"/>
      <c r="O6" s="215"/>
    </row>
    <row r="7" spans="1:15" ht="19.5" customHeight="1">
      <c r="A7" s="94"/>
      <c r="B7" s="246" t="s">
        <v>69</v>
      </c>
      <c r="C7" s="246"/>
      <c r="D7" s="246"/>
      <c r="E7" s="247"/>
      <c r="F7" s="254" t="s">
        <v>46</v>
      </c>
      <c r="G7" s="254"/>
      <c r="H7" s="254"/>
      <c r="I7" s="255"/>
      <c r="J7" s="246" t="s">
        <v>70</v>
      </c>
      <c r="K7" s="246"/>
      <c r="L7" s="246"/>
      <c r="M7" s="247"/>
      <c r="N7" s="19"/>
      <c r="O7" s="215"/>
    </row>
    <row r="8" spans="1:15" ht="19.5" customHeight="1">
      <c r="A8" s="95" t="s">
        <v>0</v>
      </c>
      <c r="B8" s="249"/>
      <c r="C8" s="249"/>
      <c r="D8" s="249"/>
      <c r="E8" s="250"/>
      <c r="F8" s="249"/>
      <c r="G8" s="249"/>
      <c r="H8" s="249"/>
      <c r="I8" s="250"/>
      <c r="J8" s="249"/>
      <c r="K8" s="249"/>
      <c r="L8" s="249"/>
      <c r="M8" s="250"/>
      <c r="N8" s="19"/>
      <c r="O8" s="215"/>
    </row>
    <row r="9" spans="1:15" ht="18" customHeight="1">
      <c r="A9" s="95" t="s">
        <v>1</v>
      </c>
      <c r="B9" s="97"/>
      <c r="C9" s="122"/>
      <c r="D9" s="198"/>
      <c r="E9" s="123"/>
      <c r="F9" s="97"/>
      <c r="G9" s="97"/>
      <c r="H9" s="198"/>
      <c r="I9" s="202"/>
      <c r="J9" s="97"/>
      <c r="K9" s="122"/>
      <c r="L9" s="198"/>
      <c r="M9" s="123"/>
      <c r="N9" s="19"/>
      <c r="O9" s="215"/>
    </row>
    <row r="10" spans="1:15" ht="12.75">
      <c r="A10" s="100"/>
      <c r="B10" s="125" t="s">
        <v>44</v>
      </c>
      <c r="C10" s="125" t="s">
        <v>47</v>
      </c>
      <c r="D10" s="256" t="s">
        <v>19</v>
      </c>
      <c r="E10" s="259" t="s">
        <v>5</v>
      </c>
      <c r="F10" s="125" t="s">
        <v>44</v>
      </c>
      <c r="G10" s="125" t="s">
        <v>47</v>
      </c>
      <c r="H10" s="256" t="s">
        <v>19</v>
      </c>
      <c r="I10" s="259" t="s">
        <v>5</v>
      </c>
      <c r="J10" s="125" t="s">
        <v>44</v>
      </c>
      <c r="K10" s="125" t="s">
        <v>47</v>
      </c>
      <c r="L10" s="256" t="s">
        <v>19</v>
      </c>
      <c r="M10" s="259" t="s">
        <v>5</v>
      </c>
      <c r="N10" s="19"/>
      <c r="O10" s="215"/>
    </row>
    <row r="11" spans="1:15" ht="13.5" thickBot="1">
      <c r="A11" s="103"/>
      <c r="B11" s="126" t="s">
        <v>45</v>
      </c>
      <c r="C11" s="126" t="s">
        <v>45</v>
      </c>
      <c r="D11" s="241"/>
      <c r="E11" s="260"/>
      <c r="F11" s="126" t="s">
        <v>45</v>
      </c>
      <c r="G11" s="126" t="s">
        <v>45</v>
      </c>
      <c r="H11" s="241"/>
      <c r="I11" s="260"/>
      <c r="J11" s="126" t="s">
        <v>45</v>
      </c>
      <c r="K11" s="126" t="s">
        <v>45</v>
      </c>
      <c r="L11" s="241"/>
      <c r="M11" s="260"/>
      <c r="N11" s="19"/>
      <c r="O11" s="215"/>
    </row>
    <row r="12" spans="1:15" ht="21.75" customHeight="1">
      <c r="A12" s="50" t="s">
        <v>6</v>
      </c>
      <c r="B12" s="27">
        <v>17</v>
      </c>
      <c r="C12" s="24">
        <v>278</v>
      </c>
      <c r="D12" s="24">
        <v>89</v>
      </c>
      <c r="E12" s="136">
        <f aca="true" t="shared" si="0" ref="E12:E21">SUM(B12:D12)</f>
        <v>384</v>
      </c>
      <c r="F12" s="130">
        <f aca="true" t="shared" si="1" ref="F12:F21">J12-B12</f>
        <v>0</v>
      </c>
      <c r="G12" s="24">
        <f aca="true" t="shared" si="2" ref="G12:G21">K12-C12</f>
        <v>0</v>
      </c>
      <c r="H12" s="199">
        <f aca="true" t="shared" si="3" ref="H12:H21">L12-D12</f>
        <v>0</v>
      </c>
      <c r="I12" s="203">
        <f aca="true" t="shared" si="4" ref="I12:I21">M12-E12</f>
        <v>0</v>
      </c>
      <c r="J12" s="27">
        <v>17</v>
      </c>
      <c r="K12" s="24">
        <v>278</v>
      </c>
      <c r="L12" s="24">
        <v>89</v>
      </c>
      <c r="M12" s="136">
        <f aca="true" t="shared" si="5" ref="M12:M21">SUM(J12:L12)</f>
        <v>384</v>
      </c>
      <c r="N12" s="19"/>
      <c r="O12" s="215"/>
    </row>
    <row r="13" spans="1:15" ht="21.75" customHeight="1">
      <c r="A13" s="34" t="s">
        <v>7</v>
      </c>
      <c r="B13" s="24">
        <v>0</v>
      </c>
      <c r="C13" s="24">
        <v>0</v>
      </c>
      <c r="D13" s="24">
        <v>0</v>
      </c>
      <c r="E13" s="136">
        <f t="shared" si="0"/>
        <v>0</v>
      </c>
      <c r="F13" s="130">
        <f t="shared" si="1"/>
        <v>0</v>
      </c>
      <c r="G13" s="24">
        <f t="shared" si="2"/>
        <v>0</v>
      </c>
      <c r="H13" s="200">
        <f t="shared" si="3"/>
        <v>0</v>
      </c>
      <c r="I13" s="204">
        <f t="shared" si="4"/>
        <v>0</v>
      </c>
      <c r="J13" s="24">
        <v>0</v>
      </c>
      <c r="K13" s="24">
        <v>0</v>
      </c>
      <c r="L13" s="24">
        <v>0</v>
      </c>
      <c r="M13" s="136">
        <f t="shared" si="5"/>
        <v>0</v>
      </c>
      <c r="N13" s="19"/>
      <c r="O13" s="215"/>
    </row>
    <row r="14" spans="1:15" ht="21.75" customHeight="1">
      <c r="A14" s="34" t="s">
        <v>8</v>
      </c>
      <c r="B14" s="24">
        <v>0</v>
      </c>
      <c r="C14" s="24">
        <v>55</v>
      </c>
      <c r="D14" s="24">
        <v>0</v>
      </c>
      <c r="E14" s="136">
        <f t="shared" si="0"/>
        <v>55</v>
      </c>
      <c r="F14" s="130">
        <f t="shared" si="1"/>
        <v>0</v>
      </c>
      <c r="G14" s="24">
        <f t="shared" si="2"/>
        <v>0</v>
      </c>
      <c r="H14" s="200">
        <f t="shared" si="3"/>
        <v>0</v>
      </c>
      <c r="I14" s="204">
        <f t="shared" si="4"/>
        <v>0</v>
      </c>
      <c r="J14" s="24">
        <v>0</v>
      </c>
      <c r="K14" s="24">
        <v>55</v>
      </c>
      <c r="L14" s="24">
        <v>0</v>
      </c>
      <c r="M14" s="136">
        <f t="shared" si="5"/>
        <v>55</v>
      </c>
      <c r="N14" s="19"/>
      <c r="O14" s="215"/>
    </row>
    <row r="15" spans="1:15" ht="21.75" customHeight="1">
      <c r="A15" s="34" t="s">
        <v>9</v>
      </c>
      <c r="B15" s="24">
        <v>0</v>
      </c>
      <c r="C15" s="24">
        <v>73</v>
      </c>
      <c r="D15" s="24">
        <v>0</v>
      </c>
      <c r="E15" s="136">
        <f t="shared" si="0"/>
        <v>73</v>
      </c>
      <c r="F15" s="130">
        <f t="shared" si="1"/>
        <v>0</v>
      </c>
      <c r="G15" s="24">
        <f t="shared" si="2"/>
        <v>0</v>
      </c>
      <c r="H15" s="200">
        <f t="shared" si="3"/>
        <v>0</v>
      </c>
      <c r="I15" s="204">
        <f t="shared" si="4"/>
        <v>0</v>
      </c>
      <c r="J15" s="24">
        <v>0</v>
      </c>
      <c r="K15" s="24">
        <v>73</v>
      </c>
      <c r="L15" s="24">
        <v>0</v>
      </c>
      <c r="M15" s="136">
        <f t="shared" si="5"/>
        <v>73</v>
      </c>
      <c r="N15" s="19"/>
      <c r="O15" s="215"/>
    </row>
    <row r="16" spans="1:15" ht="21.75" customHeight="1">
      <c r="A16" s="34" t="s">
        <v>10</v>
      </c>
      <c r="B16" s="24">
        <v>0</v>
      </c>
      <c r="C16" s="24">
        <v>0</v>
      </c>
      <c r="D16" s="24">
        <v>0</v>
      </c>
      <c r="E16" s="136">
        <f t="shared" si="0"/>
        <v>0</v>
      </c>
      <c r="F16" s="130">
        <f t="shared" si="1"/>
        <v>0</v>
      </c>
      <c r="G16" s="24">
        <f t="shared" si="2"/>
        <v>0</v>
      </c>
      <c r="H16" s="200">
        <f t="shared" si="3"/>
        <v>0</v>
      </c>
      <c r="I16" s="204">
        <f t="shared" si="4"/>
        <v>0</v>
      </c>
      <c r="J16" s="24">
        <v>0</v>
      </c>
      <c r="K16" s="24">
        <v>0</v>
      </c>
      <c r="L16" s="24">
        <v>0</v>
      </c>
      <c r="M16" s="136">
        <f t="shared" si="5"/>
        <v>0</v>
      </c>
      <c r="N16" s="19"/>
      <c r="O16" s="215"/>
    </row>
    <row r="17" spans="1:15" ht="21.75" customHeight="1">
      <c r="A17" s="34" t="s">
        <v>11</v>
      </c>
      <c r="B17" s="24">
        <v>0</v>
      </c>
      <c r="C17" s="24">
        <v>26</v>
      </c>
      <c r="D17" s="24">
        <v>0</v>
      </c>
      <c r="E17" s="136">
        <f t="shared" si="0"/>
        <v>26</v>
      </c>
      <c r="F17" s="130">
        <f t="shared" si="1"/>
        <v>0</v>
      </c>
      <c r="G17" s="24">
        <f t="shared" si="2"/>
        <v>0</v>
      </c>
      <c r="H17" s="200">
        <f t="shared" si="3"/>
        <v>0</v>
      </c>
      <c r="I17" s="204">
        <f t="shared" si="4"/>
        <v>0</v>
      </c>
      <c r="J17" s="24">
        <v>0</v>
      </c>
      <c r="K17" s="24">
        <v>26</v>
      </c>
      <c r="L17" s="24">
        <v>0</v>
      </c>
      <c r="M17" s="136">
        <f t="shared" si="5"/>
        <v>26</v>
      </c>
      <c r="N17" s="19"/>
      <c r="O17" s="215"/>
    </row>
    <row r="18" spans="1:15" ht="21.75" customHeight="1">
      <c r="A18" s="34" t="s">
        <v>12</v>
      </c>
      <c r="B18" s="24">
        <v>16</v>
      </c>
      <c r="C18" s="24">
        <v>6</v>
      </c>
      <c r="D18" s="24">
        <v>42</v>
      </c>
      <c r="E18" s="136">
        <f t="shared" si="0"/>
        <v>64</v>
      </c>
      <c r="F18" s="130">
        <f t="shared" si="1"/>
        <v>0</v>
      </c>
      <c r="G18" s="24">
        <f t="shared" si="2"/>
        <v>0</v>
      </c>
      <c r="H18" s="200">
        <f t="shared" si="3"/>
        <v>0</v>
      </c>
      <c r="I18" s="204">
        <f t="shared" si="4"/>
        <v>0</v>
      </c>
      <c r="J18" s="24">
        <v>16</v>
      </c>
      <c r="K18" s="24">
        <v>6</v>
      </c>
      <c r="L18" s="24">
        <v>42</v>
      </c>
      <c r="M18" s="136">
        <f t="shared" si="5"/>
        <v>64</v>
      </c>
      <c r="N18" s="19"/>
      <c r="O18" s="215"/>
    </row>
    <row r="19" spans="1:15" ht="21.75" customHeight="1">
      <c r="A19" s="34" t="s">
        <v>48</v>
      </c>
      <c r="B19" s="24">
        <v>0</v>
      </c>
      <c r="C19" s="24">
        <v>48</v>
      </c>
      <c r="D19" s="24">
        <v>0</v>
      </c>
      <c r="E19" s="136">
        <f t="shared" si="0"/>
        <v>48</v>
      </c>
      <c r="F19" s="130">
        <f t="shared" si="1"/>
        <v>0</v>
      </c>
      <c r="G19" s="24">
        <f t="shared" si="2"/>
        <v>0</v>
      </c>
      <c r="H19" s="200">
        <f t="shared" si="3"/>
        <v>0</v>
      </c>
      <c r="I19" s="204">
        <f t="shared" si="4"/>
        <v>0</v>
      </c>
      <c r="J19" s="24">
        <v>0</v>
      </c>
      <c r="K19" s="24">
        <v>48</v>
      </c>
      <c r="L19" s="24">
        <v>0</v>
      </c>
      <c r="M19" s="136">
        <f t="shared" si="5"/>
        <v>48</v>
      </c>
      <c r="N19" s="19"/>
      <c r="O19" s="215"/>
    </row>
    <row r="20" spans="1:15" ht="21.75" customHeight="1" thickBot="1">
      <c r="A20" s="51" t="s">
        <v>13</v>
      </c>
      <c r="B20" s="24">
        <v>32</v>
      </c>
      <c r="C20" s="24">
        <v>142</v>
      </c>
      <c r="D20" s="24">
        <v>32</v>
      </c>
      <c r="E20" s="136">
        <f t="shared" si="0"/>
        <v>206</v>
      </c>
      <c r="F20" s="130">
        <f t="shared" si="1"/>
        <v>0</v>
      </c>
      <c r="G20" s="24">
        <f t="shared" si="2"/>
        <v>0</v>
      </c>
      <c r="H20" s="200">
        <f t="shared" si="3"/>
        <v>0</v>
      </c>
      <c r="I20" s="205">
        <f t="shared" si="4"/>
        <v>0</v>
      </c>
      <c r="J20" s="24">
        <v>32</v>
      </c>
      <c r="K20" s="24">
        <v>142</v>
      </c>
      <c r="L20" s="24">
        <v>32</v>
      </c>
      <c r="M20" s="136">
        <f t="shared" si="5"/>
        <v>206</v>
      </c>
      <c r="N20" s="19"/>
      <c r="O20" s="215"/>
    </row>
    <row r="21" spans="1:15" ht="24.75" customHeight="1" thickBot="1">
      <c r="A21" s="141" t="s">
        <v>16</v>
      </c>
      <c r="B21" s="116">
        <f>SUM(B12:B20)</f>
        <v>65</v>
      </c>
      <c r="C21" s="116">
        <f>SUM(C12:C20)</f>
        <v>628</v>
      </c>
      <c r="D21" s="116">
        <f>SUM(D12:D20)</f>
        <v>163</v>
      </c>
      <c r="E21" s="120">
        <f t="shared" si="0"/>
        <v>856</v>
      </c>
      <c r="F21" s="116">
        <f t="shared" si="1"/>
        <v>0</v>
      </c>
      <c r="G21" s="116">
        <f t="shared" si="2"/>
        <v>0</v>
      </c>
      <c r="H21" s="201">
        <f t="shared" si="3"/>
        <v>0</v>
      </c>
      <c r="I21" s="140">
        <f t="shared" si="4"/>
        <v>0</v>
      </c>
      <c r="J21" s="116">
        <f>SUM(J12:J20)</f>
        <v>65</v>
      </c>
      <c r="K21" s="116">
        <f>SUM(K12:K20)</f>
        <v>628</v>
      </c>
      <c r="L21" s="116">
        <f>SUM(L12:L20)</f>
        <v>163</v>
      </c>
      <c r="M21" s="120">
        <f t="shared" si="5"/>
        <v>856</v>
      </c>
      <c r="N21" s="19"/>
      <c r="O21" s="215"/>
    </row>
    <row r="22" spans="1:15" ht="2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15"/>
    </row>
    <row r="23" spans="1:15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61" t="s">
        <v>49</v>
      </c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3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3"/>
    </row>
    <row r="26" spans="1:15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57"/>
      <c r="N26" s="257"/>
      <c r="O26" s="243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35"/>
      <c r="L27" s="19"/>
      <c r="M27" s="257"/>
      <c r="N27" s="257"/>
      <c r="O27" s="243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57"/>
      <c r="N28" s="257"/>
      <c r="O28" s="215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57"/>
      <c r="N29" s="257"/>
      <c r="O29" s="215"/>
    </row>
    <row r="30" spans="1:15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58"/>
      <c r="N30" s="258"/>
      <c r="O30" s="215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 password="C7A0"/>
  <mergeCells count="12">
    <mergeCell ref="O23:O27"/>
    <mergeCell ref="H10:H11"/>
    <mergeCell ref="B7:E8"/>
    <mergeCell ref="F7:I8"/>
    <mergeCell ref="D10:D11"/>
    <mergeCell ref="N26:N30"/>
    <mergeCell ref="E10:E11"/>
    <mergeCell ref="I10:I11"/>
    <mergeCell ref="M10:M11"/>
    <mergeCell ref="M26:M30"/>
    <mergeCell ref="J7:M8"/>
    <mergeCell ref="L10:L11"/>
  </mergeCells>
  <printOptions horizontalCentered="1"/>
  <pageMargins left="0.984251968503937" right="0.7874015748031497" top="0.3937007874015748" bottom="0.984251968503937" header="0.11811023622047245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workbookViewId="0" topLeftCell="F16">
      <selection activeCell="AD23" sqref="AD23:AD28"/>
    </sheetView>
  </sheetViews>
  <sheetFormatPr defaultColWidth="11.421875" defaultRowHeight="12.75"/>
  <cols>
    <col min="1" max="1" width="18.7109375" style="0" customWidth="1"/>
    <col min="2" max="9" width="5.28125" style="0" customWidth="1"/>
    <col min="10" max="10" width="6.28125" style="0" customWidth="1"/>
    <col min="11" max="18" width="5.28125" style="0" customWidth="1"/>
    <col min="19" max="19" width="6.421875" style="0" customWidth="1"/>
    <col min="20" max="27" width="5.28125" style="0" customWidth="1"/>
    <col min="28" max="28" width="6.421875" style="0" customWidth="1"/>
    <col min="29" max="29" width="3.28125" style="0" customWidth="1"/>
    <col min="30" max="30" width="7.28125" style="0" customWidth="1"/>
    <col min="31" max="31" width="8.421875" style="0" customWidth="1"/>
  </cols>
  <sheetData>
    <row r="1" spans="7:30" ht="12.75" customHeight="1">
      <c r="G1" s="213"/>
      <c r="AA1" s="189"/>
      <c r="AB1" s="262"/>
      <c r="AD1" s="212"/>
    </row>
    <row r="2" spans="1:30" ht="12.75">
      <c r="A2" s="214"/>
      <c r="AA2" s="190"/>
      <c r="AB2" s="262"/>
      <c r="AD2" s="212"/>
    </row>
    <row r="3" spans="27:30" ht="12.75">
      <c r="AA3" s="190"/>
      <c r="AB3" s="262"/>
      <c r="AD3" s="212"/>
    </row>
    <row r="4" spans="27:30" ht="12.75">
      <c r="AA4" s="190"/>
      <c r="AB4" s="262"/>
      <c r="AD4" s="212"/>
    </row>
    <row r="5" spans="1:30" ht="19.5" customHeight="1">
      <c r="A5" s="18" t="s">
        <v>73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19"/>
      <c r="M5" s="19"/>
      <c r="N5" s="19"/>
      <c r="O5" s="20"/>
      <c r="P5" s="20"/>
      <c r="Q5" s="20"/>
      <c r="R5" s="20"/>
      <c r="S5" s="20"/>
      <c r="T5" s="19"/>
      <c r="U5" s="19"/>
      <c r="V5" s="19"/>
      <c r="W5" s="19"/>
      <c r="X5" s="21"/>
      <c r="Y5" s="21"/>
      <c r="Z5" s="53"/>
      <c r="AA5" s="190"/>
      <c r="AB5" s="262"/>
      <c r="AD5" s="212"/>
    </row>
    <row r="6" spans="1:30" ht="24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D6" s="212"/>
    </row>
    <row r="7" spans="1:30" ht="19.5" customHeight="1">
      <c r="A7" s="94"/>
      <c r="B7" s="245" t="s">
        <v>69</v>
      </c>
      <c r="C7" s="246"/>
      <c r="D7" s="246"/>
      <c r="E7" s="246"/>
      <c r="F7" s="246"/>
      <c r="G7" s="246"/>
      <c r="H7" s="246"/>
      <c r="I7" s="246"/>
      <c r="J7" s="247"/>
      <c r="K7" s="251" t="s">
        <v>46</v>
      </c>
      <c r="L7" s="252"/>
      <c r="M7" s="252"/>
      <c r="N7" s="252"/>
      <c r="O7" s="252"/>
      <c r="P7" s="252"/>
      <c r="Q7" s="252"/>
      <c r="R7" s="252"/>
      <c r="S7" s="253"/>
      <c r="T7" s="245" t="s">
        <v>70</v>
      </c>
      <c r="U7" s="246"/>
      <c r="V7" s="246"/>
      <c r="W7" s="246"/>
      <c r="X7" s="246"/>
      <c r="Y7" s="246"/>
      <c r="Z7" s="246"/>
      <c r="AA7" s="246"/>
      <c r="AB7" s="247"/>
      <c r="AD7" s="212"/>
    </row>
    <row r="8" spans="1:30" ht="19.5" customHeight="1">
      <c r="A8" s="95" t="s">
        <v>0</v>
      </c>
      <c r="B8" s="265"/>
      <c r="C8" s="266"/>
      <c r="D8" s="266"/>
      <c r="E8" s="266"/>
      <c r="F8" s="266"/>
      <c r="G8" s="266"/>
      <c r="H8" s="266"/>
      <c r="I8" s="266"/>
      <c r="J8" s="267"/>
      <c r="K8" s="268"/>
      <c r="L8" s="269"/>
      <c r="M8" s="269"/>
      <c r="N8" s="269"/>
      <c r="O8" s="269"/>
      <c r="P8" s="269"/>
      <c r="Q8" s="269"/>
      <c r="R8" s="269"/>
      <c r="S8" s="270"/>
      <c r="T8" s="265"/>
      <c r="U8" s="266"/>
      <c r="V8" s="266"/>
      <c r="W8" s="266"/>
      <c r="X8" s="266"/>
      <c r="Y8" s="266"/>
      <c r="Z8" s="266"/>
      <c r="AA8" s="266"/>
      <c r="AB8" s="267"/>
      <c r="AD8" s="212"/>
    </row>
    <row r="9" spans="1:30" ht="22.5" customHeight="1">
      <c r="A9" s="95" t="s">
        <v>1</v>
      </c>
      <c r="B9" s="277" t="s">
        <v>23</v>
      </c>
      <c r="C9" s="272"/>
      <c r="D9" s="273"/>
      <c r="E9" s="218"/>
      <c r="F9" s="219" t="s">
        <v>24</v>
      </c>
      <c r="G9" s="219"/>
      <c r="H9" s="219"/>
      <c r="I9" s="220"/>
      <c r="J9" s="263" t="s">
        <v>22</v>
      </c>
      <c r="K9" s="277" t="s">
        <v>23</v>
      </c>
      <c r="L9" s="272"/>
      <c r="M9" s="273"/>
      <c r="N9" s="218"/>
      <c r="O9" s="219" t="s">
        <v>24</v>
      </c>
      <c r="P9" s="219"/>
      <c r="Q9" s="219"/>
      <c r="R9" s="220"/>
      <c r="S9" s="263" t="s">
        <v>22</v>
      </c>
      <c r="T9" s="277" t="s">
        <v>23</v>
      </c>
      <c r="U9" s="272"/>
      <c r="V9" s="273"/>
      <c r="W9" s="271" t="s">
        <v>24</v>
      </c>
      <c r="X9" s="272"/>
      <c r="Y9" s="272"/>
      <c r="Z9" s="272"/>
      <c r="AA9" s="273"/>
      <c r="AB9" s="263" t="s">
        <v>22</v>
      </c>
      <c r="AD9" s="212"/>
    </row>
    <row r="10" spans="1:30" ht="70.5" customHeight="1" thickBot="1">
      <c r="A10" s="100"/>
      <c r="B10" s="143" t="s">
        <v>3</v>
      </c>
      <c r="C10" s="144" t="s">
        <v>4</v>
      </c>
      <c r="D10" s="145" t="s">
        <v>20</v>
      </c>
      <c r="E10" s="148" t="s">
        <v>21</v>
      </c>
      <c r="F10" s="146" t="s">
        <v>17</v>
      </c>
      <c r="G10" s="147" t="s">
        <v>18</v>
      </c>
      <c r="H10" s="145" t="s">
        <v>19</v>
      </c>
      <c r="I10" s="148" t="s">
        <v>62</v>
      </c>
      <c r="J10" s="264"/>
      <c r="K10" s="143" t="s">
        <v>3</v>
      </c>
      <c r="L10" s="144" t="s">
        <v>4</v>
      </c>
      <c r="M10" s="144" t="s">
        <v>20</v>
      </c>
      <c r="N10" s="221" t="s">
        <v>21</v>
      </c>
      <c r="O10" s="150" t="s">
        <v>17</v>
      </c>
      <c r="P10" s="151" t="s">
        <v>18</v>
      </c>
      <c r="Q10" s="144" t="s">
        <v>19</v>
      </c>
      <c r="R10" s="150" t="s">
        <v>62</v>
      </c>
      <c r="S10" s="264"/>
      <c r="T10" s="149" t="s">
        <v>3</v>
      </c>
      <c r="U10" s="144" t="s">
        <v>4</v>
      </c>
      <c r="V10" s="145" t="s">
        <v>20</v>
      </c>
      <c r="W10" s="148" t="s">
        <v>21</v>
      </c>
      <c r="X10" s="223" t="s">
        <v>17</v>
      </c>
      <c r="Y10" s="150" t="s">
        <v>18</v>
      </c>
      <c r="Z10" s="152" t="s">
        <v>19</v>
      </c>
      <c r="AA10" s="150" t="s">
        <v>62</v>
      </c>
      <c r="AB10" s="264"/>
      <c r="AD10" s="212"/>
    </row>
    <row r="11" spans="1:28" ht="24.75" customHeight="1">
      <c r="A11" s="22" t="s">
        <v>6</v>
      </c>
      <c r="B11" s="23">
        <f>'2005 KHG'!B12</f>
        <v>326</v>
      </c>
      <c r="C11" s="24">
        <f>'2005 KHG'!C12</f>
        <v>58</v>
      </c>
      <c r="D11" s="25">
        <f aca="true" t="shared" si="0" ref="D11:D19">SUM(B11:C11)</f>
        <v>384</v>
      </c>
      <c r="E11" s="233">
        <v>320</v>
      </c>
      <c r="F11" s="26">
        <f>'2005 nicht gef.'!B12</f>
        <v>17</v>
      </c>
      <c r="G11" s="26">
        <f>'2005 nicht gef.'!C12</f>
        <v>278</v>
      </c>
      <c r="H11" s="26">
        <f>'2005 nicht gef.'!D12</f>
        <v>89</v>
      </c>
      <c r="I11" s="89">
        <f>SUM(E11:H11)</f>
        <v>704</v>
      </c>
      <c r="J11" s="188">
        <f>D11+I11</f>
        <v>1088</v>
      </c>
      <c r="K11" s="23">
        <f aca="true" t="shared" si="1" ref="K11:S11">T11-B11</f>
        <v>0</v>
      </c>
      <c r="L11" s="24">
        <f t="shared" si="1"/>
        <v>0</v>
      </c>
      <c r="M11" s="33">
        <f t="shared" si="1"/>
        <v>0</v>
      </c>
      <c r="N11" s="235">
        <f t="shared" si="1"/>
        <v>10</v>
      </c>
      <c r="O11" s="29">
        <f t="shared" si="1"/>
        <v>0</v>
      </c>
      <c r="P11" s="30">
        <f t="shared" si="1"/>
        <v>0</v>
      </c>
      <c r="Q11" s="24">
        <f t="shared" si="1"/>
        <v>0</v>
      </c>
      <c r="R11" s="25">
        <f t="shared" si="1"/>
        <v>10</v>
      </c>
      <c r="S11" s="136">
        <f t="shared" si="1"/>
        <v>10</v>
      </c>
      <c r="T11" s="23">
        <f>'2005 KHG'!H12</f>
        <v>326</v>
      </c>
      <c r="U11" s="194">
        <f>'2005 KHG'!I12</f>
        <v>58</v>
      </c>
      <c r="V11" s="25">
        <f aca="true" t="shared" si="2" ref="V11:V19">T11+U11</f>
        <v>384</v>
      </c>
      <c r="W11" s="195">
        <v>330</v>
      </c>
      <c r="X11" s="224">
        <f>'2005 nicht gef.'!J12</f>
        <v>17</v>
      </c>
      <c r="Y11" s="195">
        <f>'2005 nicht gef.'!K12</f>
        <v>278</v>
      </c>
      <c r="Z11" s="194">
        <f>'2005 nicht gef.'!L12</f>
        <v>89</v>
      </c>
      <c r="AA11" s="33">
        <f>SUM(W11:Z11)</f>
        <v>714</v>
      </c>
      <c r="AB11" s="207">
        <f>V11+AA11</f>
        <v>1098</v>
      </c>
    </row>
    <row r="12" spans="1:30" ht="24.75" customHeight="1">
      <c r="A12" s="34" t="s">
        <v>7</v>
      </c>
      <c r="B12" s="23">
        <f>'2005 KHG'!B13</f>
        <v>690</v>
      </c>
      <c r="C12" s="24">
        <f>'2005 KHG'!C13</f>
        <v>90</v>
      </c>
      <c r="D12" s="33">
        <f t="shared" si="0"/>
        <v>780</v>
      </c>
      <c r="E12" s="230">
        <v>15</v>
      </c>
      <c r="F12" s="39">
        <f>'2005 nicht gef.'!B13</f>
        <v>0</v>
      </c>
      <c r="G12" s="39">
        <f>'2005 nicht gef.'!C13</f>
        <v>0</v>
      </c>
      <c r="H12" s="39">
        <f>'2005 nicht gef.'!D13</f>
        <v>0</v>
      </c>
      <c r="I12" s="90">
        <f aca="true" t="shared" si="3" ref="I12:I22">SUM(E12:H12)</f>
        <v>15</v>
      </c>
      <c r="J12" s="160">
        <f aca="true" t="shared" si="4" ref="J12:J22">D12+I12</f>
        <v>795</v>
      </c>
      <c r="K12" s="23">
        <f aca="true" t="shared" si="5" ref="K12:M19">T12-B12</f>
        <v>-1</v>
      </c>
      <c r="L12" s="24">
        <f t="shared" si="5"/>
        <v>0</v>
      </c>
      <c r="M12" s="33">
        <f t="shared" si="5"/>
        <v>-1</v>
      </c>
      <c r="N12" s="235">
        <f aca="true" t="shared" si="6" ref="N12:N22">W12-E12</f>
        <v>0</v>
      </c>
      <c r="O12" s="29">
        <f aca="true" t="shared" si="7" ref="O12:S19">X12-F12</f>
        <v>0</v>
      </c>
      <c r="P12" s="30">
        <f t="shared" si="7"/>
        <v>0</v>
      </c>
      <c r="Q12" s="24">
        <f t="shared" si="7"/>
        <v>0</v>
      </c>
      <c r="R12" s="33">
        <f t="shared" si="7"/>
        <v>0</v>
      </c>
      <c r="S12" s="136">
        <f t="shared" si="7"/>
        <v>-1</v>
      </c>
      <c r="T12" s="23">
        <f>'2005 KHG'!H13</f>
        <v>689</v>
      </c>
      <c r="U12" s="32">
        <f>'2005 KHG'!I13</f>
        <v>90</v>
      </c>
      <c r="V12" s="33">
        <f t="shared" si="2"/>
        <v>779</v>
      </c>
      <c r="W12" s="230">
        <v>15</v>
      </c>
      <c r="X12" s="225">
        <f>'2005 nicht gef.'!J13</f>
        <v>0</v>
      </c>
      <c r="Y12" s="193">
        <f>'2005 nicht gef.'!K13</f>
        <v>0</v>
      </c>
      <c r="Z12" s="130">
        <f>'2005 nicht gef.'!L13</f>
        <v>0</v>
      </c>
      <c r="AA12" s="33">
        <f aca="true" t="shared" si="8" ref="AA12:AA22">SUM(W12:Z12)</f>
        <v>15</v>
      </c>
      <c r="AB12" s="204">
        <f aca="true" t="shared" si="9" ref="AB12:AB22">V12+AA12</f>
        <v>794</v>
      </c>
      <c r="AC12" s="2"/>
      <c r="AD12" s="212"/>
    </row>
    <row r="13" spans="1:30" ht="24.75" customHeight="1">
      <c r="A13" s="35" t="s">
        <v>8</v>
      </c>
      <c r="B13" s="23">
        <f>'2005 KHG'!B14</f>
        <v>402</v>
      </c>
      <c r="C13" s="24">
        <f>'2005 KHG'!C14</f>
        <v>54</v>
      </c>
      <c r="D13" s="33">
        <f t="shared" si="0"/>
        <v>456</v>
      </c>
      <c r="E13" s="230">
        <v>174</v>
      </c>
      <c r="F13" s="193">
        <f>'2005 nicht gef.'!B14</f>
        <v>0</v>
      </c>
      <c r="G13" s="193">
        <f>'2005 nicht gef.'!C14</f>
        <v>55</v>
      </c>
      <c r="H13" s="130">
        <f>'2005 nicht gef.'!D14</f>
        <v>0</v>
      </c>
      <c r="I13" s="91">
        <f t="shared" si="3"/>
        <v>229</v>
      </c>
      <c r="J13" s="160">
        <f t="shared" si="4"/>
        <v>685</v>
      </c>
      <c r="K13" s="23">
        <f t="shared" si="5"/>
        <v>0</v>
      </c>
      <c r="L13" s="24">
        <f t="shared" si="5"/>
        <v>16</v>
      </c>
      <c r="M13" s="33">
        <f t="shared" si="5"/>
        <v>16</v>
      </c>
      <c r="N13" s="235">
        <f t="shared" si="6"/>
        <v>0</v>
      </c>
      <c r="O13" s="29">
        <f t="shared" si="7"/>
        <v>0</v>
      </c>
      <c r="P13" s="30">
        <f t="shared" si="7"/>
        <v>0</v>
      </c>
      <c r="Q13" s="24">
        <f t="shared" si="7"/>
        <v>0</v>
      </c>
      <c r="R13" s="33">
        <f t="shared" si="7"/>
        <v>0</v>
      </c>
      <c r="S13" s="136">
        <f t="shared" si="7"/>
        <v>16</v>
      </c>
      <c r="T13" s="23">
        <f>'2005 KHG'!H14</f>
        <v>402</v>
      </c>
      <c r="U13" s="32">
        <f>'2005 KHG'!I14</f>
        <v>70</v>
      </c>
      <c r="V13" s="33">
        <f t="shared" si="2"/>
        <v>472</v>
      </c>
      <c r="W13" s="230">
        <v>174</v>
      </c>
      <c r="X13" s="225">
        <f>'2005 nicht gef.'!J14</f>
        <v>0</v>
      </c>
      <c r="Y13" s="193">
        <f>'2005 nicht gef.'!K14</f>
        <v>55</v>
      </c>
      <c r="Z13" s="130">
        <f>'2005 nicht gef.'!L14</f>
        <v>0</v>
      </c>
      <c r="AA13" s="33">
        <f t="shared" si="8"/>
        <v>229</v>
      </c>
      <c r="AB13" s="204">
        <f t="shared" si="9"/>
        <v>701</v>
      </c>
      <c r="AC13" s="2"/>
      <c r="AD13" s="212"/>
    </row>
    <row r="14" spans="1:29" ht="24.75" customHeight="1">
      <c r="A14" s="35" t="s">
        <v>9</v>
      </c>
      <c r="B14" s="23">
        <f>'2005 KHG'!B15</f>
        <v>506</v>
      </c>
      <c r="C14" s="36">
        <f>'2005 KHG'!C15</f>
        <v>99</v>
      </c>
      <c r="D14" s="37">
        <f t="shared" si="0"/>
        <v>605</v>
      </c>
      <c r="E14" s="230">
        <v>0</v>
      </c>
      <c r="F14" s="193">
        <f>'2005 nicht gef.'!B15</f>
        <v>0</v>
      </c>
      <c r="G14" s="193">
        <f>'2005 nicht gef.'!C15</f>
        <v>73</v>
      </c>
      <c r="H14" s="130">
        <f>'2005 nicht gef.'!D15</f>
        <v>0</v>
      </c>
      <c r="I14" s="91">
        <f t="shared" si="3"/>
        <v>73</v>
      </c>
      <c r="J14" s="161">
        <f t="shared" si="4"/>
        <v>678</v>
      </c>
      <c r="K14" s="23">
        <f t="shared" si="5"/>
        <v>-7</v>
      </c>
      <c r="L14" s="24">
        <f t="shared" si="5"/>
        <v>3</v>
      </c>
      <c r="M14" s="33">
        <f t="shared" si="5"/>
        <v>-4</v>
      </c>
      <c r="N14" s="235">
        <f t="shared" si="6"/>
        <v>0</v>
      </c>
      <c r="O14" s="29">
        <f t="shared" si="7"/>
        <v>0</v>
      </c>
      <c r="P14" s="30">
        <f t="shared" si="7"/>
        <v>0</v>
      </c>
      <c r="Q14" s="24">
        <f t="shared" si="7"/>
        <v>0</v>
      </c>
      <c r="R14" s="33">
        <f t="shared" si="7"/>
        <v>0</v>
      </c>
      <c r="S14" s="136">
        <f t="shared" si="7"/>
        <v>-4</v>
      </c>
      <c r="T14" s="23">
        <f>'2005 KHG'!H15</f>
        <v>499</v>
      </c>
      <c r="U14" s="32">
        <f>'2005 KHG'!I15</f>
        <v>102</v>
      </c>
      <c r="V14" s="37">
        <f t="shared" si="2"/>
        <v>601</v>
      </c>
      <c r="W14" s="230">
        <v>0</v>
      </c>
      <c r="X14" s="225">
        <f>'2005 nicht gef.'!J15</f>
        <v>0</v>
      </c>
      <c r="Y14" s="193">
        <f>'2005 nicht gef.'!K15</f>
        <v>73</v>
      </c>
      <c r="Z14" s="130">
        <f>'2005 nicht gef.'!L15</f>
        <v>0</v>
      </c>
      <c r="AA14" s="33">
        <f t="shared" si="8"/>
        <v>73</v>
      </c>
      <c r="AB14" s="208">
        <f t="shared" si="9"/>
        <v>674</v>
      </c>
      <c r="AC14" s="2"/>
    </row>
    <row r="15" spans="1:29" ht="24.75" customHeight="1">
      <c r="A15" s="35" t="s">
        <v>10</v>
      </c>
      <c r="B15" s="23">
        <f>'2005 KHG'!B16</f>
        <v>223</v>
      </c>
      <c r="C15" s="24">
        <f>'2005 KHG'!C16</f>
        <v>77</v>
      </c>
      <c r="D15" s="33">
        <f t="shared" si="0"/>
        <v>300</v>
      </c>
      <c r="E15" s="230">
        <v>0</v>
      </c>
      <c r="F15" s="193">
        <f>'2005 nicht gef.'!B16</f>
        <v>0</v>
      </c>
      <c r="G15" s="193">
        <f>'2005 nicht gef.'!C16</f>
        <v>0</v>
      </c>
      <c r="H15" s="130">
        <f>'2005 nicht gef.'!D16</f>
        <v>0</v>
      </c>
      <c r="I15" s="91">
        <f t="shared" si="3"/>
        <v>0</v>
      </c>
      <c r="J15" s="160">
        <f t="shared" si="4"/>
        <v>300</v>
      </c>
      <c r="K15" s="23">
        <f t="shared" si="5"/>
        <v>0</v>
      </c>
      <c r="L15" s="24">
        <f t="shared" si="5"/>
        <v>0</v>
      </c>
      <c r="M15" s="33">
        <f t="shared" si="5"/>
        <v>0</v>
      </c>
      <c r="N15" s="235">
        <f t="shared" si="6"/>
        <v>0</v>
      </c>
      <c r="O15" s="29">
        <f t="shared" si="7"/>
        <v>0</v>
      </c>
      <c r="P15" s="30">
        <f t="shared" si="7"/>
        <v>0</v>
      </c>
      <c r="Q15" s="24">
        <f t="shared" si="7"/>
        <v>0</v>
      </c>
      <c r="R15" s="33">
        <f t="shared" si="7"/>
        <v>0</v>
      </c>
      <c r="S15" s="136">
        <f t="shared" si="7"/>
        <v>0</v>
      </c>
      <c r="T15" s="23">
        <f>'2005 KHG'!H16</f>
        <v>223</v>
      </c>
      <c r="U15" s="32">
        <f>'2005 KHG'!I16</f>
        <v>77</v>
      </c>
      <c r="V15" s="33">
        <f t="shared" si="2"/>
        <v>300</v>
      </c>
      <c r="W15" s="230">
        <v>0</v>
      </c>
      <c r="X15" s="225">
        <f>'2005 nicht gef.'!J16</f>
        <v>0</v>
      </c>
      <c r="Y15" s="193">
        <f>'2005 nicht gef.'!K16</f>
        <v>0</v>
      </c>
      <c r="Z15" s="130">
        <f>'2005 nicht gef.'!L16</f>
        <v>0</v>
      </c>
      <c r="AA15" s="33">
        <f t="shared" si="8"/>
        <v>0</v>
      </c>
      <c r="AB15" s="204">
        <f t="shared" si="9"/>
        <v>300</v>
      </c>
      <c r="AC15" s="2"/>
    </row>
    <row r="16" spans="1:29" ht="24.75" customHeight="1">
      <c r="A16" s="35" t="s">
        <v>11</v>
      </c>
      <c r="B16" s="23">
        <f>'2005 KHG'!B17</f>
        <v>424</v>
      </c>
      <c r="C16" s="191">
        <f>'2005 KHG'!C17</f>
        <v>74</v>
      </c>
      <c r="D16" s="33">
        <f t="shared" si="0"/>
        <v>498</v>
      </c>
      <c r="E16" s="230">
        <v>0</v>
      </c>
      <c r="F16" s="193">
        <f>'2005 nicht gef.'!B17</f>
        <v>0</v>
      </c>
      <c r="G16" s="193">
        <f>'2005 nicht gef.'!C17</f>
        <v>26</v>
      </c>
      <c r="H16" s="130">
        <f>'2005 nicht gef.'!D17</f>
        <v>0</v>
      </c>
      <c r="I16" s="91">
        <f t="shared" si="3"/>
        <v>26</v>
      </c>
      <c r="J16" s="160">
        <f t="shared" si="4"/>
        <v>524</v>
      </c>
      <c r="K16" s="23">
        <f t="shared" si="5"/>
        <v>0</v>
      </c>
      <c r="L16" s="24">
        <f t="shared" si="5"/>
        <v>0</v>
      </c>
      <c r="M16" s="33">
        <f t="shared" si="5"/>
        <v>0</v>
      </c>
      <c r="N16" s="235">
        <f t="shared" si="6"/>
        <v>0</v>
      </c>
      <c r="O16" s="29">
        <f t="shared" si="7"/>
        <v>0</v>
      </c>
      <c r="P16" s="30">
        <f t="shared" si="7"/>
        <v>0</v>
      </c>
      <c r="Q16" s="24">
        <f t="shared" si="7"/>
        <v>0</v>
      </c>
      <c r="R16" s="33">
        <f t="shared" si="7"/>
        <v>0</v>
      </c>
      <c r="S16" s="136">
        <f t="shared" si="7"/>
        <v>0</v>
      </c>
      <c r="T16" s="23">
        <f>'2005 KHG'!H17</f>
        <v>424</v>
      </c>
      <c r="U16" s="32">
        <f>'2005 KHG'!I17</f>
        <v>74</v>
      </c>
      <c r="V16" s="33">
        <f t="shared" si="2"/>
        <v>498</v>
      </c>
      <c r="W16" s="230">
        <v>0</v>
      </c>
      <c r="X16" s="225">
        <f>'2005 nicht gef.'!J17</f>
        <v>0</v>
      </c>
      <c r="Y16" s="193">
        <f>'2005 nicht gef.'!K17</f>
        <v>26</v>
      </c>
      <c r="Z16" s="130">
        <f>'2005 nicht gef.'!L17</f>
        <v>0</v>
      </c>
      <c r="AA16" s="33">
        <f t="shared" si="8"/>
        <v>26</v>
      </c>
      <c r="AB16" s="204">
        <f t="shared" si="9"/>
        <v>524</v>
      </c>
      <c r="AC16" s="2"/>
    </row>
    <row r="17" spans="1:30" ht="24.75" customHeight="1">
      <c r="A17" s="35" t="s">
        <v>12</v>
      </c>
      <c r="B17" s="23">
        <f>'2005 KHG'!B18</f>
        <v>409</v>
      </c>
      <c r="C17" s="32">
        <f>'2005 KHG'!C18</f>
        <v>54</v>
      </c>
      <c r="D17" s="33">
        <f t="shared" si="0"/>
        <v>463</v>
      </c>
      <c r="E17" s="230">
        <v>118</v>
      </c>
      <c r="F17" s="193">
        <f>'2005 nicht gef.'!B18</f>
        <v>16</v>
      </c>
      <c r="G17" s="193">
        <f>'2005 nicht gef.'!C18</f>
        <v>6</v>
      </c>
      <c r="H17" s="130">
        <f>'2005 nicht gef.'!D18</f>
        <v>42</v>
      </c>
      <c r="I17" s="91">
        <f t="shared" si="3"/>
        <v>182</v>
      </c>
      <c r="J17" s="160">
        <f t="shared" si="4"/>
        <v>645</v>
      </c>
      <c r="K17" s="23">
        <f t="shared" si="5"/>
        <v>0</v>
      </c>
      <c r="L17" s="24">
        <f t="shared" si="5"/>
        <v>0</v>
      </c>
      <c r="M17" s="33">
        <f t="shared" si="5"/>
        <v>0</v>
      </c>
      <c r="N17" s="235">
        <f t="shared" si="6"/>
        <v>0</v>
      </c>
      <c r="O17" s="29">
        <f t="shared" si="7"/>
        <v>0</v>
      </c>
      <c r="P17" s="30">
        <f t="shared" si="7"/>
        <v>0</v>
      </c>
      <c r="Q17" s="24">
        <f t="shared" si="7"/>
        <v>0</v>
      </c>
      <c r="R17" s="33">
        <f t="shared" si="7"/>
        <v>0</v>
      </c>
      <c r="S17" s="136">
        <f t="shared" si="7"/>
        <v>0</v>
      </c>
      <c r="T17" s="23">
        <f>'2005 KHG'!H18</f>
        <v>409</v>
      </c>
      <c r="U17" s="32">
        <f>'2005 KHG'!I18</f>
        <v>54</v>
      </c>
      <c r="V17" s="33">
        <f t="shared" si="2"/>
        <v>463</v>
      </c>
      <c r="W17" s="230">
        <v>118</v>
      </c>
      <c r="X17" s="225">
        <f>'2005 nicht gef.'!J18</f>
        <v>16</v>
      </c>
      <c r="Y17" s="193">
        <f>'2005 nicht gef.'!K18</f>
        <v>6</v>
      </c>
      <c r="Z17" s="130">
        <f>'2005 nicht gef.'!L18</f>
        <v>42</v>
      </c>
      <c r="AA17" s="33">
        <f t="shared" si="8"/>
        <v>182</v>
      </c>
      <c r="AB17" s="204">
        <f t="shared" si="9"/>
        <v>645</v>
      </c>
      <c r="AC17" s="2"/>
      <c r="AD17" s="212"/>
    </row>
    <row r="18" spans="1:30" ht="24.75" customHeight="1">
      <c r="A18" s="35" t="s">
        <v>48</v>
      </c>
      <c r="B18" s="23">
        <f>'2005 KHG'!B19</f>
        <v>130</v>
      </c>
      <c r="C18" s="32">
        <f>'2005 KHG'!C19</f>
        <v>36</v>
      </c>
      <c r="D18" s="33">
        <f t="shared" si="0"/>
        <v>166</v>
      </c>
      <c r="E18" s="230">
        <v>0</v>
      </c>
      <c r="F18" s="193">
        <f>'2005 nicht gef.'!B19</f>
        <v>0</v>
      </c>
      <c r="G18" s="193">
        <f>'2005 nicht gef.'!C19</f>
        <v>48</v>
      </c>
      <c r="H18" s="130">
        <f>'2005 nicht gef.'!D19</f>
        <v>0</v>
      </c>
      <c r="I18" s="92">
        <f t="shared" si="3"/>
        <v>48</v>
      </c>
      <c r="J18" s="160">
        <f t="shared" si="4"/>
        <v>214</v>
      </c>
      <c r="K18" s="23">
        <f t="shared" si="5"/>
        <v>0</v>
      </c>
      <c r="L18" s="24">
        <f t="shared" si="5"/>
        <v>0</v>
      </c>
      <c r="M18" s="33">
        <f t="shared" si="5"/>
        <v>0</v>
      </c>
      <c r="N18" s="235">
        <f t="shared" si="6"/>
        <v>0</v>
      </c>
      <c r="O18" s="29">
        <f t="shared" si="7"/>
        <v>0</v>
      </c>
      <c r="P18" s="30">
        <f t="shared" si="7"/>
        <v>0</v>
      </c>
      <c r="Q18" s="24">
        <f t="shared" si="7"/>
        <v>0</v>
      </c>
      <c r="R18" s="33">
        <f t="shared" si="7"/>
        <v>0</v>
      </c>
      <c r="S18" s="136">
        <f t="shared" si="7"/>
        <v>0</v>
      </c>
      <c r="T18" s="23">
        <f>'2005 KHG'!H19</f>
        <v>130</v>
      </c>
      <c r="U18" s="32">
        <f>'2005 KHG'!I19</f>
        <v>36</v>
      </c>
      <c r="V18" s="33">
        <f t="shared" si="2"/>
        <v>166</v>
      </c>
      <c r="W18" s="230">
        <v>0</v>
      </c>
      <c r="X18" s="225">
        <f>'2005 nicht gef.'!J19</f>
        <v>0</v>
      </c>
      <c r="Y18" s="193">
        <f>'2005 nicht gef.'!K19</f>
        <v>48</v>
      </c>
      <c r="Z18" s="130">
        <f>'2005 nicht gef.'!L19</f>
        <v>0</v>
      </c>
      <c r="AA18" s="33">
        <f t="shared" si="8"/>
        <v>48</v>
      </c>
      <c r="AB18" s="204">
        <f t="shared" si="9"/>
        <v>214</v>
      </c>
      <c r="AD18" s="212"/>
    </row>
    <row r="19" spans="1:30" ht="24.75" customHeight="1" thickBot="1">
      <c r="A19" s="38" t="s">
        <v>13</v>
      </c>
      <c r="B19" s="23">
        <f>'2005 KHG'!B20</f>
        <v>365</v>
      </c>
      <c r="C19" s="192">
        <f>'2005 KHG'!C20</f>
        <v>59</v>
      </c>
      <c r="D19" s="41">
        <f t="shared" si="0"/>
        <v>424</v>
      </c>
      <c r="E19" s="234">
        <v>113</v>
      </c>
      <c r="F19" s="23">
        <f>'2005 nicht gef.'!B20</f>
        <v>32</v>
      </c>
      <c r="G19" s="23">
        <f>'2005 nicht gef.'!C20</f>
        <v>142</v>
      </c>
      <c r="H19" s="23">
        <f>'2005 nicht gef.'!D20</f>
        <v>32</v>
      </c>
      <c r="I19" s="33">
        <f t="shared" si="3"/>
        <v>319</v>
      </c>
      <c r="J19" s="162">
        <f t="shared" si="4"/>
        <v>743</v>
      </c>
      <c r="K19" s="23">
        <f t="shared" si="5"/>
        <v>0</v>
      </c>
      <c r="L19" s="24">
        <f t="shared" si="5"/>
        <v>0</v>
      </c>
      <c r="M19" s="33">
        <f t="shared" si="5"/>
        <v>0</v>
      </c>
      <c r="N19" s="235">
        <f t="shared" si="6"/>
        <v>18</v>
      </c>
      <c r="O19" s="29">
        <f t="shared" si="7"/>
        <v>0</v>
      </c>
      <c r="P19" s="42">
        <f t="shared" si="7"/>
        <v>0</v>
      </c>
      <c r="Q19" s="24">
        <f t="shared" si="7"/>
        <v>0</v>
      </c>
      <c r="R19" s="33">
        <f t="shared" si="7"/>
        <v>18</v>
      </c>
      <c r="S19" s="136">
        <f t="shared" si="7"/>
        <v>18</v>
      </c>
      <c r="T19" s="23">
        <f>'2005 KHG'!H20</f>
        <v>365</v>
      </c>
      <c r="U19" s="192">
        <f>'2005 KHG'!I20</f>
        <v>59</v>
      </c>
      <c r="V19" s="41">
        <f t="shared" si="2"/>
        <v>424</v>
      </c>
      <c r="W19" s="39">
        <v>131</v>
      </c>
      <c r="X19" s="226">
        <f>'2005 nicht gef.'!J20</f>
        <v>32</v>
      </c>
      <c r="Y19" s="23">
        <f>'2005 nicht gef.'!K20</f>
        <v>142</v>
      </c>
      <c r="Z19" s="196">
        <f>'2005 nicht gef.'!L20</f>
        <v>32</v>
      </c>
      <c r="AA19" s="33">
        <f t="shared" si="8"/>
        <v>337</v>
      </c>
      <c r="AB19" s="205">
        <f t="shared" si="9"/>
        <v>761</v>
      </c>
      <c r="AD19" s="212"/>
    </row>
    <row r="20" spans="1:30" ht="24.75" customHeight="1">
      <c r="A20" s="107" t="s">
        <v>14</v>
      </c>
      <c r="B20" s="166">
        <f aca="true" t="shared" si="10" ref="B20:Z20">SUM(B11:B19)</f>
        <v>3475</v>
      </c>
      <c r="C20" s="153">
        <f t="shared" si="10"/>
        <v>601</v>
      </c>
      <c r="D20" s="165">
        <f t="shared" si="10"/>
        <v>4076</v>
      </c>
      <c r="E20" s="110">
        <f t="shared" si="10"/>
        <v>740</v>
      </c>
      <c r="F20" s="110">
        <f t="shared" si="10"/>
        <v>65</v>
      </c>
      <c r="G20" s="110">
        <f t="shared" si="10"/>
        <v>628</v>
      </c>
      <c r="H20" s="155">
        <f t="shared" si="10"/>
        <v>163</v>
      </c>
      <c r="I20" s="163">
        <f t="shared" si="3"/>
        <v>1596</v>
      </c>
      <c r="J20" s="113">
        <f t="shared" si="4"/>
        <v>5672</v>
      </c>
      <c r="K20" s="110">
        <f t="shared" si="10"/>
        <v>-8</v>
      </c>
      <c r="L20" s="153">
        <f t="shared" si="10"/>
        <v>19</v>
      </c>
      <c r="M20" s="154">
        <f t="shared" si="10"/>
        <v>11</v>
      </c>
      <c r="N20" s="238">
        <f t="shared" si="6"/>
        <v>28</v>
      </c>
      <c r="O20" s="110">
        <f t="shared" si="10"/>
        <v>0</v>
      </c>
      <c r="P20" s="110">
        <f t="shared" si="10"/>
        <v>0</v>
      </c>
      <c r="Q20" s="153">
        <f t="shared" si="10"/>
        <v>0</v>
      </c>
      <c r="R20" s="154">
        <f t="shared" si="10"/>
        <v>28</v>
      </c>
      <c r="S20" s="112">
        <f t="shared" si="10"/>
        <v>39</v>
      </c>
      <c r="T20" s="166">
        <f t="shared" si="10"/>
        <v>3467</v>
      </c>
      <c r="U20" s="153">
        <f t="shared" si="10"/>
        <v>620</v>
      </c>
      <c r="V20" s="165">
        <f t="shared" si="10"/>
        <v>4087</v>
      </c>
      <c r="W20" s="110">
        <f t="shared" si="10"/>
        <v>768</v>
      </c>
      <c r="X20" s="227">
        <f t="shared" si="10"/>
        <v>65</v>
      </c>
      <c r="Y20" s="110">
        <f t="shared" si="10"/>
        <v>628</v>
      </c>
      <c r="Z20" s="155">
        <f t="shared" si="10"/>
        <v>163</v>
      </c>
      <c r="AA20" s="165">
        <f t="shared" si="8"/>
        <v>1624</v>
      </c>
      <c r="AB20" s="209">
        <f t="shared" si="9"/>
        <v>5711</v>
      </c>
      <c r="AD20" s="212"/>
    </row>
    <row r="21" spans="1:30" ht="24.75" customHeight="1" thickBot="1">
      <c r="A21" s="45" t="s">
        <v>15</v>
      </c>
      <c r="B21" s="39">
        <f>'2005 KHG'!B22</f>
        <v>170</v>
      </c>
      <c r="C21" s="40">
        <f>'2005 KHG'!C22</f>
        <v>0</v>
      </c>
      <c r="D21" s="197">
        <f>SUM(B21:C21)</f>
        <v>170</v>
      </c>
      <c r="E21" s="231">
        <v>0</v>
      </c>
      <c r="F21" s="47">
        <v>0</v>
      </c>
      <c r="G21" s="48">
        <v>0</v>
      </c>
      <c r="H21" s="46">
        <v>0</v>
      </c>
      <c r="I21" s="46">
        <f t="shared" si="3"/>
        <v>0</v>
      </c>
      <c r="J21" s="49">
        <f t="shared" si="4"/>
        <v>170</v>
      </c>
      <c r="K21" s="23">
        <f>T21-B21</f>
        <v>-10</v>
      </c>
      <c r="L21" s="24">
        <f>U21-C21</f>
        <v>0</v>
      </c>
      <c r="M21" s="24">
        <f>V21-D21</f>
        <v>-10</v>
      </c>
      <c r="N21" s="222">
        <f t="shared" si="6"/>
        <v>0</v>
      </c>
      <c r="O21" s="88">
        <f>X21-F21</f>
        <v>0</v>
      </c>
      <c r="P21" s="88">
        <f>Y21-G21</f>
        <v>0</v>
      </c>
      <c r="Q21" s="24">
        <f>Z21-H21</f>
        <v>0</v>
      </c>
      <c r="R21" s="33">
        <v>0</v>
      </c>
      <c r="S21" s="31">
        <f>AB21-J21</f>
        <v>-10</v>
      </c>
      <c r="T21" s="39">
        <f>'2005 KHG'!H22</f>
        <v>160</v>
      </c>
      <c r="U21" s="40">
        <f>'2005 KHG'!I22</f>
        <v>0</v>
      </c>
      <c r="V21" s="46">
        <f>T21+U21</f>
        <v>160</v>
      </c>
      <c r="W21" s="231">
        <v>0</v>
      </c>
      <c r="X21" s="228">
        <v>0</v>
      </c>
      <c r="Y21" s="43">
        <v>0</v>
      </c>
      <c r="Z21" s="44">
        <v>0</v>
      </c>
      <c r="AA21" s="40">
        <f t="shared" si="8"/>
        <v>0</v>
      </c>
      <c r="AB21" s="205">
        <f t="shared" si="9"/>
        <v>160</v>
      </c>
      <c r="AD21" s="212"/>
    </row>
    <row r="22" spans="1:28" ht="24.75" customHeight="1" thickBot="1">
      <c r="A22" s="156" t="s">
        <v>16</v>
      </c>
      <c r="B22" s="167">
        <f aca="true" t="shared" si="11" ref="B22:Z22">B20+B21</f>
        <v>3645</v>
      </c>
      <c r="C22" s="116">
        <f t="shared" si="11"/>
        <v>601</v>
      </c>
      <c r="D22" s="164">
        <f t="shared" si="11"/>
        <v>4246</v>
      </c>
      <c r="E22" s="232">
        <f t="shared" si="11"/>
        <v>740</v>
      </c>
      <c r="F22" s="157">
        <f t="shared" si="11"/>
        <v>65</v>
      </c>
      <c r="G22" s="158">
        <f t="shared" si="11"/>
        <v>628</v>
      </c>
      <c r="H22" s="116">
        <f t="shared" si="11"/>
        <v>163</v>
      </c>
      <c r="I22" s="164">
        <f t="shared" si="3"/>
        <v>1596</v>
      </c>
      <c r="J22" s="120">
        <f t="shared" si="4"/>
        <v>5842</v>
      </c>
      <c r="K22" s="118">
        <f t="shared" si="11"/>
        <v>-18</v>
      </c>
      <c r="L22" s="116">
        <f t="shared" si="11"/>
        <v>19</v>
      </c>
      <c r="M22" s="116">
        <f t="shared" si="11"/>
        <v>1</v>
      </c>
      <c r="N22" s="239">
        <f t="shared" si="6"/>
        <v>28</v>
      </c>
      <c r="O22" s="118">
        <f t="shared" si="11"/>
        <v>0</v>
      </c>
      <c r="P22" s="118">
        <f t="shared" si="11"/>
        <v>0</v>
      </c>
      <c r="Q22" s="116">
        <f t="shared" si="11"/>
        <v>0</v>
      </c>
      <c r="R22" s="116">
        <f t="shared" si="11"/>
        <v>28</v>
      </c>
      <c r="S22" s="119">
        <f t="shared" si="11"/>
        <v>29</v>
      </c>
      <c r="T22" s="167">
        <f t="shared" si="11"/>
        <v>3627</v>
      </c>
      <c r="U22" s="116">
        <f t="shared" si="11"/>
        <v>620</v>
      </c>
      <c r="V22" s="164">
        <f t="shared" si="11"/>
        <v>4247</v>
      </c>
      <c r="W22" s="232">
        <f t="shared" si="11"/>
        <v>768</v>
      </c>
      <c r="X22" s="229">
        <f t="shared" si="11"/>
        <v>65</v>
      </c>
      <c r="Y22" s="157">
        <f t="shared" si="11"/>
        <v>628</v>
      </c>
      <c r="Z22" s="159">
        <f t="shared" si="11"/>
        <v>163</v>
      </c>
      <c r="AA22" s="164">
        <f t="shared" si="8"/>
        <v>1624</v>
      </c>
      <c r="AB22" s="210">
        <f t="shared" si="9"/>
        <v>5871</v>
      </c>
    </row>
    <row r="23" ht="24.75" customHeight="1">
      <c r="AD23" s="274" t="s">
        <v>51</v>
      </c>
    </row>
    <row r="24" ht="12.75">
      <c r="AD24" s="275"/>
    </row>
    <row r="25" ht="12.75">
      <c r="AD25" s="275"/>
    </row>
    <row r="26" spans="28:30" ht="12.75">
      <c r="AB26" s="2"/>
      <c r="AD26" s="275"/>
    </row>
    <row r="27" ht="12.75">
      <c r="AD27" s="276"/>
    </row>
    <row r="28" ht="12.75">
      <c r="AD28" s="276"/>
    </row>
  </sheetData>
  <sheetProtection password="C7A0"/>
  <mergeCells count="12">
    <mergeCell ref="AD23:AD28"/>
    <mergeCell ref="B9:D9"/>
    <mergeCell ref="K9:M9"/>
    <mergeCell ref="T9:V9"/>
    <mergeCell ref="AB1:AB5"/>
    <mergeCell ref="AB9:AB10"/>
    <mergeCell ref="J9:J10"/>
    <mergeCell ref="S9:S10"/>
    <mergeCell ref="B7:J8"/>
    <mergeCell ref="K7:S8"/>
    <mergeCell ref="T7:AB8"/>
    <mergeCell ref="W9:AA9"/>
  </mergeCells>
  <printOptions/>
  <pageMargins left="0.5905511811023623" right="0.1968503937007874" top="0.3937007874015748" bottom="0.984251968503937" header="0.1968503937007874" footer="0.5118110236220472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20">
      <selection activeCell="H47" sqref="H47"/>
    </sheetView>
  </sheetViews>
  <sheetFormatPr defaultColWidth="11.421875" defaultRowHeight="12.75"/>
  <cols>
    <col min="1" max="1" width="25.7109375" style="5" customWidth="1"/>
    <col min="2" max="11" width="10.28125" style="5" customWidth="1"/>
    <col min="12" max="12" width="8.8515625" style="5" customWidth="1"/>
    <col min="13" max="16384" width="11.421875" style="5" customWidth="1"/>
  </cols>
  <sheetData>
    <row r="1" spans="1:12" ht="15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216"/>
    </row>
    <row r="2" spans="1:12" ht="13.5" thickBot="1">
      <c r="A2" s="59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15"/>
    </row>
    <row r="3" spans="1:12" ht="13.5" thickBot="1">
      <c r="A3" s="211" t="s">
        <v>25</v>
      </c>
      <c r="B3" s="6" t="s">
        <v>26</v>
      </c>
      <c r="C3" s="7" t="s">
        <v>27</v>
      </c>
      <c r="D3" s="7" t="s">
        <v>28</v>
      </c>
      <c r="E3" s="7" t="s">
        <v>58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0" t="s">
        <v>34</v>
      </c>
      <c r="L3" s="215"/>
    </row>
    <row r="4" spans="1:12" ht="15">
      <c r="A4" s="84" t="s">
        <v>59</v>
      </c>
      <c r="B4" s="60"/>
      <c r="C4" s="61"/>
      <c r="D4" s="61"/>
      <c r="E4" s="61"/>
      <c r="F4" s="61"/>
      <c r="G4" s="61"/>
      <c r="H4" s="61"/>
      <c r="I4" s="61"/>
      <c r="J4" s="61"/>
      <c r="K4" s="168"/>
      <c r="L4" s="215"/>
    </row>
    <row r="5" spans="1:12" ht="9.75" customHeight="1">
      <c r="A5" s="63"/>
      <c r="B5" s="60"/>
      <c r="C5" s="61"/>
      <c r="D5" s="61"/>
      <c r="E5" s="61"/>
      <c r="F5" s="61"/>
      <c r="G5" s="61"/>
      <c r="H5" s="61"/>
      <c r="I5" s="61"/>
      <c r="J5" s="61"/>
      <c r="K5" s="168"/>
      <c r="L5" s="215"/>
    </row>
    <row r="6" spans="1:12" ht="12.75">
      <c r="A6" s="64" t="s">
        <v>54</v>
      </c>
      <c r="B6" s="8">
        <v>270</v>
      </c>
      <c r="C6" s="9">
        <v>581</v>
      </c>
      <c r="D6" s="9">
        <v>472</v>
      </c>
      <c r="E6" s="9">
        <v>480</v>
      </c>
      <c r="F6" s="9">
        <v>193</v>
      </c>
      <c r="G6" s="9">
        <v>498</v>
      </c>
      <c r="H6" s="9">
        <v>463</v>
      </c>
      <c r="I6" s="9">
        <v>166</v>
      </c>
      <c r="J6" s="9">
        <v>249</v>
      </c>
      <c r="K6" s="169">
        <f>SUM(B6:J6)</f>
        <v>3372</v>
      </c>
      <c r="L6" s="215"/>
    </row>
    <row r="7" spans="1:12" ht="12.75">
      <c r="A7" s="65" t="s">
        <v>52</v>
      </c>
      <c r="B7" s="10">
        <v>222</v>
      </c>
      <c r="C7" s="11">
        <v>521</v>
      </c>
      <c r="D7" s="12">
        <v>402</v>
      </c>
      <c r="E7" s="11">
        <v>407</v>
      </c>
      <c r="F7" s="11">
        <v>153</v>
      </c>
      <c r="G7" s="11">
        <v>424</v>
      </c>
      <c r="H7" s="11">
        <v>409</v>
      </c>
      <c r="I7" s="11">
        <v>130</v>
      </c>
      <c r="J7" s="11">
        <v>214</v>
      </c>
      <c r="K7" s="170">
        <f>SUM(B7:J7)</f>
        <v>2882</v>
      </c>
      <c r="L7" s="215"/>
    </row>
    <row r="8" spans="1:12" ht="12.75">
      <c r="A8" s="71" t="s">
        <v>53</v>
      </c>
      <c r="B8" s="72">
        <v>48</v>
      </c>
      <c r="C8" s="73">
        <v>60</v>
      </c>
      <c r="D8" s="73">
        <v>70</v>
      </c>
      <c r="E8" s="73">
        <v>73</v>
      </c>
      <c r="F8" s="73">
        <v>40</v>
      </c>
      <c r="G8" s="73">
        <v>74</v>
      </c>
      <c r="H8" s="73">
        <v>54</v>
      </c>
      <c r="I8" s="73">
        <v>36</v>
      </c>
      <c r="J8" s="73">
        <v>35</v>
      </c>
      <c r="K8" s="171">
        <f>SUM(B8:J8)</f>
        <v>490</v>
      </c>
      <c r="L8" s="215"/>
    </row>
    <row r="9" spans="1:12" ht="7.5" customHeight="1">
      <c r="A9" s="66"/>
      <c r="B9" s="10"/>
      <c r="C9" s="11"/>
      <c r="D9" s="11"/>
      <c r="E9" s="11"/>
      <c r="F9" s="11"/>
      <c r="G9" s="11"/>
      <c r="H9" s="11"/>
      <c r="I9" s="11"/>
      <c r="J9" s="11"/>
      <c r="K9" s="169"/>
      <c r="L9" s="215"/>
    </row>
    <row r="10" spans="1:12" ht="12.75">
      <c r="A10" s="67" t="s">
        <v>55</v>
      </c>
      <c r="B10" s="8"/>
      <c r="C10" s="9"/>
      <c r="D10" s="9"/>
      <c r="E10" s="9">
        <v>43</v>
      </c>
      <c r="F10" s="9">
        <v>46</v>
      </c>
      <c r="G10" s="9"/>
      <c r="H10" s="9"/>
      <c r="I10" s="9"/>
      <c r="J10" s="9"/>
      <c r="K10" s="169">
        <f>SUM(B10:J10)</f>
        <v>89</v>
      </c>
      <c r="L10" s="215"/>
    </row>
    <row r="11" spans="1:12" ht="12.75">
      <c r="A11" s="66" t="s">
        <v>52</v>
      </c>
      <c r="B11" s="10"/>
      <c r="C11" s="11"/>
      <c r="D11" s="11"/>
      <c r="E11" s="11">
        <v>24</v>
      </c>
      <c r="F11" s="11">
        <v>30</v>
      </c>
      <c r="G11" s="11"/>
      <c r="H11" s="11"/>
      <c r="I11" s="11"/>
      <c r="J11" s="11"/>
      <c r="K11" s="170">
        <f>SUM(B11:J11)</f>
        <v>54</v>
      </c>
      <c r="L11" s="215"/>
    </row>
    <row r="12" spans="1:12" ht="12.75">
      <c r="A12" s="71" t="s">
        <v>53</v>
      </c>
      <c r="B12" s="72"/>
      <c r="C12" s="73"/>
      <c r="D12" s="73"/>
      <c r="E12" s="73">
        <v>19</v>
      </c>
      <c r="F12" s="73">
        <v>16</v>
      </c>
      <c r="G12" s="73"/>
      <c r="H12" s="73"/>
      <c r="I12" s="73"/>
      <c r="J12" s="73"/>
      <c r="K12" s="171">
        <f>SUM(B12:J12)</f>
        <v>35</v>
      </c>
      <c r="L12" s="215"/>
    </row>
    <row r="13" spans="1:12" ht="7.5" customHeight="1">
      <c r="A13" s="66"/>
      <c r="B13" s="10"/>
      <c r="C13" s="11"/>
      <c r="D13" s="11"/>
      <c r="E13" s="11"/>
      <c r="F13" s="11"/>
      <c r="G13" s="11"/>
      <c r="H13" s="11"/>
      <c r="I13" s="11"/>
      <c r="J13" s="11"/>
      <c r="K13" s="172"/>
      <c r="L13" s="215"/>
    </row>
    <row r="14" spans="1:12" ht="12.75">
      <c r="A14" s="74" t="s">
        <v>35</v>
      </c>
      <c r="B14" s="76">
        <v>53</v>
      </c>
      <c r="C14" s="77">
        <v>48</v>
      </c>
      <c r="D14" s="77"/>
      <c r="E14" s="77">
        <v>36</v>
      </c>
      <c r="F14" s="77"/>
      <c r="G14" s="77"/>
      <c r="H14" s="77"/>
      <c r="I14" s="77"/>
      <c r="J14" s="77"/>
      <c r="K14" s="173">
        <f>SUM(B14:J14)</f>
        <v>137</v>
      </c>
      <c r="L14" s="215"/>
    </row>
    <row r="15" spans="1:12" ht="7.5" customHeight="1">
      <c r="A15" s="64"/>
      <c r="B15" s="8"/>
      <c r="C15" s="9"/>
      <c r="D15" s="9"/>
      <c r="E15" s="9"/>
      <c r="F15" s="9"/>
      <c r="G15" s="9"/>
      <c r="H15" s="9"/>
      <c r="I15" s="9"/>
      <c r="J15" s="9"/>
      <c r="K15" s="169"/>
      <c r="L15" s="215"/>
    </row>
    <row r="16" spans="1:12" ht="12.75">
      <c r="A16" s="206" t="s">
        <v>67</v>
      </c>
      <c r="B16" s="76"/>
      <c r="C16" s="77">
        <v>20</v>
      </c>
      <c r="D16" s="77"/>
      <c r="E16" s="77"/>
      <c r="F16" s="77"/>
      <c r="G16" s="77"/>
      <c r="H16" s="77"/>
      <c r="I16" s="77"/>
      <c r="J16" s="77"/>
      <c r="K16" s="173">
        <f>SUM(B16:J16)</f>
        <v>20</v>
      </c>
      <c r="L16" s="215"/>
    </row>
    <row r="17" spans="1:12" ht="7.5" customHeight="1">
      <c r="A17" s="67"/>
      <c r="B17" s="8"/>
      <c r="C17" s="9"/>
      <c r="D17" s="9"/>
      <c r="E17" s="9"/>
      <c r="F17" s="9"/>
      <c r="G17" s="9"/>
      <c r="H17" s="9"/>
      <c r="I17" s="9"/>
      <c r="J17" s="9"/>
      <c r="K17" s="172"/>
      <c r="L17" s="215"/>
    </row>
    <row r="18" spans="1:12" ht="12.75">
      <c r="A18" s="206" t="s">
        <v>68</v>
      </c>
      <c r="B18" s="76"/>
      <c r="C18" s="77">
        <v>50</v>
      </c>
      <c r="D18" s="77"/>
      <c r="E18" s="77"/>
      <c r="F18" s="77"/>
      <c r="G18" s="77"/>
      <c r="H18" s="77"/>
      <c r="I18" s="77"/>
      <c r="J18" s="77"/>
      <c r="K18" s="173">
        <f>SUM(B18:J18)</f>
        <v>50</v>
      </c>
      <c r="L18" s="215"/>
    </row>
    <row r="19" spans="1:12" ht="7.5" customHeight="1">
      <c r="A19" s="66"/>
      <c r="B19" s="13"/>
      <c r="C19" s="14"/>
      <c r="D19" s="14"/>
      <c r="E19" s="14"/>
      <c r="F19" s="14"/>
      <c r="G19" s="14"/>
      <c r="H19" s="14"/>
      <c r="I19" s="14"/>
      <c r="J19" s="14"/>
      <c r="K19" s="169"/>
      <c r="L19" s="215"/>
    </row>
    <row r="20" spans="1:12" ht="12.75">
      <c r="A20" s="74" t="s">
        <v>36</v>
      </c>
      <c r="B20" s="76">
        <v>21</v>
      </c>
      <c r="C20" s="77"/>
      <c r="D20" s="77"/>
      <c r="E20" s="77"/>
      <c r="F20" s="77"/>
      <c r="G20" s="77"/>
      <c r="H20" s="77"/>
      <c r="I20" s="77"/>
      <c r="J20" s="77"/>
      <c r="K20" s="173">
        <f>SUM(B20:J20)</f>
        <v>21</v>
      </c>
      <c r="L20" s="215"/>
    </row>
    <row r="21" spans="1:12" ht="7.5" customHeight="1">
      <c r="A21" s="78"/>
      <c r="B21" s="79"/>
      <c r="C21" s="80"/>
      <c r="D21" s="80"/>
      <c r="E21" s="80"/>
      <c r="F21" s="80"/>
      <c r="G21" s="80"/>
      <c r="H21" s="80"/>
      <c r="I21" s="80"/>
      <c r="J21" s="80"/>
      <c r="K21" s="172"/>
      <c r="L21" s="215"/>
    </row>
    <row r="22" spans="1:12" ht="12.75">
      <c r="A22" s="64" t="s">
        <v>56</v>
      </c>
      <c r="B22" s="8">
        <v>40</v>
      </c>
      <c r="C22" s="9">
        <v>80</v>
      </c>
      <c r="D22" s="9"/>
      <c r="E22" s="9">
        <v>42</v>
      </c>
      <c r="F22" s="9">
        <v>61</v>
      </c>
      <c r="G22" s="9"/>
      <c r="H22" s="9"/>
      <c r="I22" s="9"/>
      <c r="J22" s="9">
        <v>175</v>
      </c>
      <c r="K22" s="169">
        <f>SUM(B22:J22)</f>
        <v>398</v>
      </c>
      <c r="L22" s="215"/>
    </row>
    <row r="23" spans="1:12" ht="12.75">
      <c r="A23" s="66" t="s">
        <v>52</v>
      </c>
      <c r="B23" s="10">
        <v>30</v>
      </c>
      <c r="C23" s="11">
        <v>50</v>
      </c>
      <c r="D23" s="11"/>
      <c r="E23" s="11">
        <v>32</v>
      </c>
      <c r="F23" s="11">
        <v>40</v>
      </c>
      <c r="G23" s="11"/>
      <c r="H23" s="11"/>
      <c r="I23" s="11"/>
      <c r="J23" s="11">
        <v>151</v>
      </c>
      <c r="K23" s="170">
        <f>SUM(B23:J23)</f>
        <v>303</v>
      </c>
      <c r="L23" s="215"/>
    </row>
    <row r="24" spans="1:12" ht="12.75">
      <c r="A24" s="71" t="s">
        <v>53</v>
      </c>
      <c r="B24" s="72">
        <v>10</v>
      </c>
      <c r="C24" s="73">
        <v>30</v>
      </c>
      <c r="D24" s="73"/>
      <c r="E24" s="73">
        <v>10</v>
      </c>
      <c r="F24" s="73">
        <v>21</v>
      </c>
      <c r="G24" s="73"/>
      <c r="H24" s="73"/>
      <c r="I24" s="73"/>
      <c r="J24" s="73">
        <v>24</v>
      </c>
      <c r="K24" s="171">
        <f>SUM(B24:J24)</f>
        <v>95</v>
      </c>
      <c r="L24" s="215"/>
    </row>
    <row r="25" spans="1:12" ht="12.75">
      <c r="A25" s="178" t="s">
        <v>60</v>
      </c>
      <c r="B25" s="169">
        <f aca="true" t="shared" si="0" ref="B25:K25">B6+B10+B14+B16+B18+B20+B22</f>
        <v>384</v>
      </c>
      <c r="C25" s="169">
        <f t="shared" si="0"/>
        <v>779</v>
      </c>
      <c r="D25" s="169">
        <f t="shared" si="0"/>
        <v>472</v>
      </c>
      <c r="E25" s="169">
        <f t="shared" si="0"/>
        <v>601</v>
      </c>
      <c r="F25" s="169">
        <f t="shared" si="0"/>
        <v>300</v>
      </c>
      <c r="G25" s="169">
        <f t="shared" si="0"/>
        <v>498</v>
      </c>
      <c r="H25" s="169">
        <f t="shared" si="0"/>
        <v>463</v>
      </c>
      <c r="I25" s="169">
        <f t="shared" si="0"/>
        <v>166</v>
      </c>
      <c r="J25" s="169">
        <f t="shared" si="0"/>
        <v>424</v>
      </c>
      <c r="K25" s="169">
        <f t="shared" si="0"/>
        <v>4087</v>
      </c>
      <c r="L25" s="215"/>
    </row>
    <row r="26" spans="1:13" ht="12.75">
      <c r="A26" s="179" t="s">
        <v>52</v>
      </c>
      <c r="B26" s="170">
        <f aca="true" t="shared" si="1" ref="B26:K26">B7+B11+B14+B16+B18+B20+B23</f>
        <v>326</v>
      </c>
      <c r="C26" s="170">
        <f t="shared" si="1"/>
        <v>689</v>
      </c>
      <c r="D26" s="170">
        <f t="shared" si="1"/>
        <v>402</v>
      </c>
      <c r="E26" s="170">
        <f t="shared" si="1"/>
        <v>499</v>
      </c>
      <c r="F26" s="170">
        <f t="shared" si="1"/>
        <v>223</v>
      </c>
      <c r="G26" s="170">
        <f t="shared" si="1"/>
        <v>424</v>
      </c>
      <c r="H26" s="170">
        <f t="shared" si="1"/>
        <v>409</v>
      </c>
      <c r="I26" s="170">
        <f t="shared" si="1"/>
        <v>130</v>
      </c>
      <c r="J26" s="170">
        <f t="shared" si="1"/>
        <v>365</v>
      </c>
      <c r="K26" s="170">
        <f t="shared" si="1"/>
        <v>3467</v>
      </c>
      <c r="L26" s="215"/>
      <c r="M26" s="62"/>
    </row>
    <row r="27" spans="1:12" ht="13.5" thickBot="1">
      <c r="A27" s="180" t="s">
        <v>53</v>
      </c>
      <c r="B27" s="174">
        <f aca="true" t="shared" si="2" ref="B27:K27">B8+B12+B24</f>
        <v>58</v>
      </c>
      <c r="C27" s="174">
        <f t="shared" si="2"/>
        <v>90</v>
      </c>
      <c r="D27" s="174">
        <f t="shared" si="2"/>
        <v>70</v>
      </c>
      <c r="E27" s="174">
        <f t="shared" si="2"/>
        <v>102</v>
      </c>
      <c r="F27" s="174">
        <f t="shared" si="2"/>
        <v>77</v>
      </c>
      <c r="G27" s="174">
        <f t="shared" si="2"/>
        <v>74</v>
      </c>
      <c r="H27" s="174">
        <f t="shared" si="2"/>
        <v>54</v>
      </c>
      <c r="I27" s="174">
        <f t="shared" si="2"/>
        <v>36</v>
      </c>
      <c r="J27" s="174">
        <f t="shared" si="2"/>
        <v>59</v>
      </c>
      <c r="K27" s="174">
        <f t="shared" si="2"/>
        <v>620</v>
      </c>
      <c r="L27" s="215"/>
    </row>
    <row r="28" spans="1:12" ht="15">
      <c r="A28" s="83" t="s">
        <v>37</v>
      </c>
      <c r="B28" s="10"/>
      <c r="C28" s="11"/>
      <c r="D28" s="11"/>
      <c r="E28" s="11"/>
      <c r="F28" s="11"/>
      <c r="G28" s="11"/>
      <c r="H28" s="11"/>
      <c r="I28" s="11"/>
      <c r="J28" s="11"/>
      <c r="K28" s="172"/>
      <c r="L28" s="215"/>
    </row>
    <row r="29" spans="1:12" ht="8.25" customHeight="1">
      <c r="A29" s="68"/>
      <c r="B29" s="10"/>
      <c r="C29" s="11"/>
      <c r="D29" s="11"/>
      <c r="E29" s="11"/>
      <c r="F29" s="11"/>
      <c r="G29" s="11"/>
      <c r="H29" s="11"/>
      <c r="I29" s="11"/>
      <c r="J29" s="11"/>
      <c r="K29" s="169"/>
      <c r="L29" s="215"/>
    </row>
    <row r="30" spans="1:12" ht="13.5" customHeight="1">
      <c r="A30" s="236" t="s">
        <v>21</v>
      </c>
      <c r="B30" s="76">
        <v>330</v>
      </c>
      <c r="C30" s="237">
        <v>15</v>
      </c>
      <c r="D30" s="77">
        <v>174</v>
      </c>
      <c r="E30" s="237"/>
      <c r="F30" s="75"/>
      <c r="G30" s="75"/>
      <c r="H30" s="77">
        <v>118</v>
      </c>
      <c r="I30" s="75"/>
      <c r="J30" s="77">
        <v>131</v>
      </c>
      <c r="K30" s="173">
        <f>SUM(B30:J30)</f>
        <v>768</v>
      </c>
      <c r="L30" s="215"/>
    </row>
    <row r="31" spans="1:12" ht="17.25" customHeight="1">
      <c r="A31" s="74" t="s">
        <v>57</v>
      </c>
      <c r="B31" s="76">
        <v>17</v>
      </c>
      <c r="C31" s="75"/>
      <c r="D31" s="75"/>
      <c r="E31" s="75"/>
      <c r="F31" s="75"/>
      <c r="G31" s="75"/>
      <c r="H31" s="77">
        <v>16</v>
      </c>
      <c r="I31" s="75"/>
      <c r="J31" s="77">
        <v>32</v>
      </c>
      <c r="K31" s="173">
        <f>SUM(B31:J31)</f>
        <v>65</v>
      </c>
      <c r="L31" s="215"/>
    </row>
    <row r="32" spans="1:12" ht="6.75" customHeight="1">
      <c r="A32" s="64"/>
      <c r="B32" s="13"/>
      <c r="C32" s="14"/>
      <c r="D32" s="14"/>
      <c r="E32" s="14"/>
      <c r="F32" s="14"/>
      <c r="G32" s="14"/>
      <c r="H32" s="14"/>
      <c r="I32" s="14"/>
      <c r="J32" s="14"/>
      <c r="K32" s="172"/>
      <c r="L32" s="215"/>
    </row>
    <row r="33" spans="1:12" ht="12.75">
      <c r="A33" s="64" t="s">
        <v>38</v>
      </c>
      <c r="B33" s="8">
        <v>278</v>
      </c>
      <c r="C33" s="9"/>
      <c r="D33" s="9">
        <v>55</v>
      </c>
      <c r="E33" s="9">
        <v>73</v>
      </c>
      <c r="F33" s="9"/>
      <c r="G33" s="9">
        <v>26</v>
      </c>
      <c r="H33" s="9">
        <v>6</v>
      </c>
      <c r="I33" s="9">
        <v>48</v>
      </c>
      <c r="J33" s="9">
        <v>142</v>
      </c>
      <c r="K33" s="169">
        <f aca="true" t="shared" si="3" ref="K33:K38">SUM(B33:J33)</f>
        <v>628</v>
      </c>
      <c r="L33" s="215"/>
    </row>
    <row r="34" spans="1:12" ht="12.75">
      <c r="A34" s="85" t="s">
        <v>39</v>
      </c>
      <c r="B34" s="15">
        <v>263</v>
      </c>
      <c r="C34" s="14"/>
      <c r="D34" s="16">
        <v>55</v>
      </c>
      <c r="E34" s="16">
        <v>73</v>
      </c>
      <c r="F34" s="14"/>
      <c r="G34" s="16">
        <v>26</v>
      </c>
      <c r="H34" s="16">
        <v>6</v>
      </c>
      <c r="I34" s="16">
        <v>48</v>
      </c>
      <c r="J34" s="16">
        <v>91</v>
      </c>
      <c r="K34" s="175">
        <f t="shared" si="3"/>
        <v>562</v>
      </c>
      <c r="L34" s="215"/>
    </row>
    <row r="35" spans="1:12" ht="12.75">
      <c r="A35" s="69" t="s">
        <v>40</v>
      </c>
      <c r="B35" s="15">
        <v>113</v>
      </c>
      <c r="C35" s="14"/>
      <c r="D35" s="16">
        <v>23</v>
      </c>
      <c r="E35" s="16">
        <v>43</v>
      </c>
      <c r="F35" s="14"/>
      <c r="G35" s="16"/>
      <c r="H35" s="16">
        <v>6</v>
      </c>
      <c r="I35" s="16"/>
      <c r="J35" s="16">
        <v>51</v>
      </c>
      <c r="K35" s="176">
        <f t="shared" si="3"/>
        <v>236</v>
      </c>
      <c r="L35" s="215"/>
    </row>
    <row r="36" spans="1:12" ht="12.75">
      <c r="A36" s="69" t="s">
        <v>41</v>
      </c>
      <c r="B36" s="15">
        <v>150</v>
      </c>
      <c r="C36" s="14"/>
      <c r="D36" s="16">
        <v>32</v>
      </c>
      <c r="E36" s="16">
        <v>30</v>
      </c>
      <c r="F36" s="14"/>
      <c r="G36" s="16">
        <v>26</v>
      </c>
      <c r="H36" s="16"/>
      <c r="I36" s="16">
        <v>48</v>
      </c>
      <c r="J36" s="16">
        <v>40</v>
      </c>
      <c r="K36" s="176">
        <f t="shared" si="3"/>
        <v>326</v>
      </c>
      <c r="L36" s="215"/>
    </row>
    <row r="37" spans="1:12" ht="12" customHeight="1">
      <c r="A37" s="86" t="s">
        <v>42</v>
      </c>
      <c r="B37" s="81">
        <v>15</v>
      </c>
      <c r="C37" s="75"/>
      <c r="D37" s="82"/>
      <c r="E37" s="75"/>
      <c r="F37" s="75"/>
      <c r="G37" s="75"/>
      <c r="H37" s="82"/>
      <c r="I37" s="82"/>
      <c r="J37" s="82">
        <v>51</v>
      </c>
      <c r="K37" s="177">
        <f t="shared" si="3"/>
        <v>66</v>
      </c>
      <c r="L37" s="215"/>
    </row>
    <row r="38" spans="1:12" ht="18" customHeight="1">
      <c r="A38" s="74" t="s">
        <v>19</v>
      </c>
      <c r="B38" s="76">
        <v>89</v>
      </c>
      <c r="C38" s="75"/>
      <c r="D38" s="75"/>
      <c r="E38" s="75"/>
      <c r="F38" s="75"/>
      <c r="G38" s="75"/>
      <c r="H38" s="77">
        <v>42</v>
      </c>
      <c r="I38" s="75"/>
      <c r="J38" s="77">
        <v>32</v>
      </c>
      <c r="K38" s="173">
        <f t="shared" si="3"/>
        <v>163</v>
      </c>
      <c r="L38" s="278" t="s">
        <v>76</v>
      </c>
    </row>
    <row r="39" spans="1:12" ht="17.25" customHeight="1" thickBot="1">
      <c r="A39" s="181" t="s">
        <v>61</v>
      </c>
      <c r="B39" s="182">
        <f>B30+B31+B33+B38</f>
        <v>714</v>
      </c>
      <c r="C39" s="182">
        <f aca="true" t="shared" si="4" ref="C39:K39">C30+C31+C33+C38</f>
        <v>15</v>
      </c>
      <c r="D39" s="182">
        <f t="shared" si="4"/>
        <v>229</v>
      </c>
      <c r="E39" s="182">
        <f t="shared" si="4"/>
        <v>73</v>
      </c>
      <c r="F39" s="182">
        <f t="shared" si="4"/>
        <v>0</v>
      </c>
      <c r="G39" s="182">
        <f t="shared" si="4"/>
        <v>26</v>
      </c>
      <c r="H39" s="182">
        <f t="shared" si="4"/>
        <v>182</v>
      </c>
      <c r="I39" s="182">
        <f t="shared" si="4"/>
        <v>48</v>
      </c>
      <c r="J39" s="182">
        <f t="shared" si="4"/>
        <v>337</v>
      </c>
      <c r="K39" s="182">
        <f t="shared" si="4"/>
        <v>1624</v>
      </c>
      <c r="L39" s="278"/>
    </row>
    <row r="40" spans="1:12" ht="10.5" customHeight="1" thickBot="1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7"/>
      <c r="L40" s="278"/>
    </row>
    <row r="41" spans="1:12" ht="19.5" customHeight="1" thickBot="1">
      <c r="A41" s="183" t="s">
        <v>43</v>
      </c>
      <c r="B41" s="184">
        <f aca="true" t="shared" si="5" ref="B41:K41">B25+B39</f>
        <v>1098</v>
      </c>
      <c r="C41" s="184">
        <f t="shared" si="5"/>
        <v>794</v>
      </c>
      <c r="D41" s="184">
        <f t="shared" si="5"/>
        <v>701</v>
      </c>
      <c r="E41" s="184">
        <f t="shared" si="5"/>
        <v>674</v>
      </c>
      <c r="F41" s="184">
        <f t="shared" si="5"/>
        <v>300</v>
      </c>
      <c r="G41" s="184">
        <f t="shared" si="5"/>
        <v>524</v>
      </c>
      <c r="H41" s="184">
        <f t="shared" si="5"/>
        <v>645</v>
      </c>
      <c r="I41" s="184">
        <f t="shared" si="5"/>
        <v>214</v>
      </c>
      <c r="J41" s="184">
        <f t="shared" si="5"/>
        <v>761</v>
      </c>
      <c r="K41" s="184">
        <f t="shared" si="5"/>
        <v>5711</v>
      </c>
      <c r="L41" s="278"/>
    </row>
    <row r="42" spans="2:10" ht="12.75">
      <c r="B42" s="17"/>
      <c r="C42" s="17"/>
      <c r="D42" s="17"/>
      <c r="E42" s="17"/>
      <c r="F42" s="17"/>
      <c r="G42" s="17"/>
      <c r="H42" s="17"/>
      <c r="I42" s="17"/>
      <c r="J42" s="17"/>
    </row>
    <row r="43" spans="2:10" ht="12.75">
      <c r="B43" s="17"/>
      <c r="C43" s="17"/>
      <c r="D43" s="17"/>
      <c r="E43" s="17"/>
      <c r="F43" s="17"/>
      <c r="G43" s="17"/>
      <c r="H43" s="17"/>
      <c r="I43" s="17"/>
      <c r="J43" s="17"/>
    </row>
    <row r="44" spans="2:10" ht="12.75">
      <c r="B44" s="17"/>
      <c r="C44" s="17"/>
      <c r="D44" s="17"/>
      <c r="E44" s="17"/>
      <c r="F44" s="17"/>
      <c r="G44" s="17"/>
      <c r="H44" s="17"/>
      <c r="I44" s="17"/>
      <c r="J44" s="17"/>
    </row>
    <row r="45" spans="2:10" ht="12.75">
      <c r="B45" s="17"/>
      <c r="C45" s="17"/>
      <c r="E45" s="17"/>
      <c r="F45" s="17"/>
      <c r="G45" s="17"/>
      <c r="H45" s="17"/>
      <c r="I45" s="17"/>
      <c r="J45" s="17"/>
    </row>
  </sheetData>
  <mergeCells count="1">
    <mergeCell ref="L38:L41"/>
  </mergeCells>
  <printOptions/>
  <pageMargins left="0.7874015748031497" right="0" top="0.5905511811023623" bottom="0.3937007874015748" header="0.3149606299212598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75" zoomScaleNormal="75" workbookViewId="0" topLeftCell="A9">
      <selection activeCell="L19" sqref="L19"/>
    </sheetView>
  </sheetViews>
  <sheetFormatPr defaultColWidth="11.421875" defaultRowHeight="12.75"/>
  <cols>
    <col min="1" max="1" width="19.421875" style="0" customWidth="1"/>
    <col min="2" max="17" width="7.7109375" style="0" customWidth="1"/>
    <col min="18" max="18" width="6.7109375" style="0" customWidth="1"/>
    <col min="19" max="19" width="8.7109375" style="0" customWidth="1"/>
    <col min="20" max="20" width="7.7109375" style="0" customWidth="1"/>
  </cols>
  <sheetData>
    <row r="1" spans="1:16" ht="12.75">
      <c r="A1" s="19"/>
      <c r="P1" s="93"/>
    </row>
    <row r="2" spans="1:16" ht="12.75">
      <c r="A2" s="19"/>
      <c r="P2" s="93"/>
    </row>
    <row r="3" spans="1:16" ht="12.75">
      <c r="A3" s="19"/>
      <c r="P3" s="93"/>
    </row>
    <row r="4" spans="1:16" ht="12.75">
      <c r="A4" s="19"/>
      <c r="P4" s="93"/>
    </row>
    <row r="5" spans="1:20" ht="19.5">
      <c r="A5" s="18" t="s">
        <v>66</v>
      </c>
      <c r="F5" s="1"/>
      <c r="M5" s="3"/>
      <c r="N5" s="3"/>
      <c r="O5" s="54"/>
      <c r="P5" s="93"/>
      <c r="S5" s="3"/>
      <c r="T5" s="4"/>
    </row>
    <row r="6" ht="24.75" customHeight="1" thickBot="1">
      <c r="A6" s="19"/>
    </row>
    <row r="7" spans="1:19" ht="19.5" customHeight="1">
      <c r="A7" s="94"/>
      <c r="B7" s="245" t="s">
        <v>64</v>
      </c>
      <c r="C7" s="246"/>
      <c r="D7" s="246"/>
      <c r="E7" s="246"/>
      <c r="F7" s="247"/>
      <c r="G7" s="285" t="s">
        <v>46</v>
      </c>
      <c r="H7" s="254"/>
      <c r="I7" s="254"/>
      <c r="J7" s="254"/>
      <c r="K7" s="255"/>
      <c r="L7" s="245" t="s">
        <v>63</v>
      </c>
      <c r="M7" s="246"/>
      <c r="N7" s="246"/>
      <c r="O7" s="246"/>
      <c r="P7" s="247"/>
      <c r="Q7" s="19"/>
      <c r="R7" s="19"/>
      <c r="S7" s="19"/>
    </row>
    <row r="8" spans="1:19" ht="19.5" customHeight="1">
      <c r="A8" s="95" t="s">
        <v>0</v>
      </c>
      <c r="B8" s="248"/>
      <c r="C8" s="249"/>
      <c r="D8" s="249"/>
      <c r="E8" s="249"/>
      <c r="F8" s="250"/>
      <c r="G8" s="248"/>
      <c r="H8" s="249"/>
      <c r="I8" s="249"/>
      <c r="J8" s="249"/>
      <c r="K8" s="250"/>
      <c r="L8" s="248"/>
      <c r="M8" s="249"/>
      <c r="N8" s="249"/>
      <c r="O8" s="249"/>
      <c r="P8" s="250"/>
      <c r="Q8" s="19"/>
      <c r="R8" s="19"/>
      <c r="S8" s="19"/>
    </row>
    <row r="9" spans="1:19" ht="18" customHeight="1">
      <c r="A9" s="95" t="s">
        <v>1</v>
      </c>
      <c r="B9" s="121"/>
      <c r="C9" s="97"/>
      <c r="D9" s="122"/>
      <c r="E9" s="98"/>
      <c r="F9" s="123"/>
      <c r="G9" s="121"/>
      <c r="H9" s="97"/>
      <c r="I9" s="97"/>
      <c r="J9" s="124"/>
      <c r="K9" s="97"/>
      <c r="L9" s="121"/>
      <c r="M9" s="97"/>
      <c r="N9" s="122"/>
      <c r="O9" s="98"/>
      <c r="P9" s="123"/>
      <c r="Q9" s="19"/>
      <c r="R9" s="19"/>
      <c r="S9" s="19"/>
    </row>
    <row r="10" spans="1:19" ht="12.75">
      <c r="A10" s="100"/>
      <c r="B10" s="281" t="s">
        <v>21</v>
      </c>
      <c r="C10" s="125" t="s">
        <v>44</v>
      </c>
      <c r="D10" s="125" t="s">
        <v>47</v>
      </c>
      <c r="E10" s="279" t="s">
        <v>19</v>
      </c>
      <c r="F10" s="283" t="s">
        <v>5</v>
      </c>
      <c r="G10" s="281" t="s">
        <v>21</v>
      </c>
      <c r="H10" s="125" t="s">
        <v>44</v>
      </c>
      <c r="I10" s="125" t="s">
        <v>47</v>
      </c>
      <c r="J10" s="279" t="s">
        <v>19</v>
      </c>
      <c r="K10" s="283" t="s">
        <v>5</v>
      </c>
      <c r="L10" s="281" t="s">
        <v>21</v>
      </c>
      <c r="M10" s="125" t="s">
        <v>44</v>
      </c>
      <c r="N10" s="125" t="s">
        <v>47</v>
      </c>
      <c r="O10" s="279" t="s">
        <v>19</v>
      </c>
      <c r="P10" s="283" t="s">
        <v>5</v>
      </c>
      <c r="Q10" s="19"/>
      <c r="R10" s="19"/>
      <c r="S10" s="19"/>
    </row>
    <row r="11" spans="1:19" ht="13.5" thickBot="1">
      <c r="A11" s="103"/>
      <c r="B11" s="282"/>
      <c r="C11" s="126" t="s">
        <v>45</v>
      </c>
      <c r="D11" s="126" t="s">
        <v>45</v>
      </c>
      <c r="E11" s="280"/>
      <c r="F11" s="284"/>
      <c r="G11" s="282"/>
      <c r="H11" s="126" t="s">
        <v>45</v>
      </c>
      <c r="I11" s="126" t="s">
        <v>45</v>
      </c>
      <c r="J11" s="280"/>
      <c r="K11" s="284"/>
      <c r="L11" s="282"/>
      <c r="M11" s="126" t="s">
        <v>45</v>
      </c>
      <c r="N11" s="126" t="s">
        <v>45</v>
      </c>
      <c r="O11" s="280"/>
      <c r="P11" s="284"/>
      <c r="Q11" s="19"/>
      <c r="R11" s="19"/>
      <c r="S11" s="19"/>
    </row>
    <row r="12" spans="1:19" ht="21.75" customHeight="1">
      <c r="A12" s="50" t="s">
        <v>6</v>
      </c>
      <c r="B12" s="127">
        <v>232</v>
      </c>
      <c r="C12" s="27">
        <v>17</v>
      </c>
      <c r="D12" s="24">
        <v>278</v>
      </c>
      <c r="E12" s="128">
        <v>101</v>
      </c>
      <c r="F12" s="136">
        <f aca="true" t="shared" si="0" ref="F12:F21">SUM(B12:E12)</f>
        <v>628</v>
      </c>
      <c r="G12" s="129">
        <f aca="true" t="shared" si="1" ref="G12:G21">L12-B12</f>
        <v>88</v>
      </c>
      <c r="H12" s="130">
        <f aca="true" t="shared" si="2" ref="H12:H21">M12-C12</f>
        <v>0</v>
      </c>
      <c r="I12" s="24">
        <f aca="true" t="shared" si="3" ref="I12:I21">N12-D12</f>
        <v>0</v>
      </c>
      <c r="J12" s="131">
        <f aca="true" t="shared" si="4" ref="J12:J21">O12-E12</f>
        <v>-12</v>
      </c>
      <c r="K12" s="138">
        <f aca="true" t="shared" si="5" ref="K12:K21">P12-F12</f>
        <v>76</v>
      </c>
      <c r="L12" s="127">
        <v>320</v>
      </c>
      <c r="M12" s="27">
        <v>17</v>
      </c>
      <c r="N12" s="24">
        <v>278</v>
      </c>
      <c r="O12" s="128">
        <v>89</v>
      </c>
      <c r="P12" s="136">
        <f aca="true" t="shared" si="6" ref="P12:P21">SUM(L12:O12)</f>
        <v>704</v>
      </c>
      <c r="Q12" s="19"/>
      <c r="R12" s="19"/>
      <c r="S12" s="19"/>
    </row>
    <row r="13" spans="1:19" ht="21.75" customHeight="1">
      <c r="A13" s="34" t="s">
        <v>7</v>
      </c>
      <c r="B13" s="132">
        <v>15</v>
      </c>
      <c r="C13" s="24">
        <v>0</v>
      </c>
      <c r="D13" s="24">
        <v>0</v>
      </c>
      <c r="E13" s="128">
        <v>0</v>
      </c>
      <c r="F13" s="136">
        <f t="shared" si="0"/>
        <v>15</v>
      </c>
      <c r="G13" s="129">
        <f t="shared" si="1"/>
        <v>0</v>
      </c>
      <c r="H13" s="130">
        <f t="shared" si="2"/>
        <v>0</v>
      </c>
      <c r="I13" s="24">
        <f t="shared" si="3"/>
        <v>0</v>
      </c>
      <c r="J13" s="133">
        <f t="shared" si="4"/>
        <v>0</v>
      </c>
      <c r="K13" s="138">
        <f t="shared" si="5"/>
        <v>0</v>
      </c>
      <c r="L13" s="132">
        <v>15</v>
      </c>
      <c r="M13" s="24">
        <v>0</v>
      </c>
      <c r="N13" s="24">
        <v>0</v>
      </c>
      <c r="O13" s="128">
        <v>0</v>
      </c>
      <c r="P13" s="136">
        <f t="shared" si="6"/>
        <v>15</v>
      </c>
      <c r="Q13" s="19"/>
      <c r="R13" s="19"/>
      <c r="S13" s="19"/>
    </row>
    <row r="14" spans="1:19" ht="21.75" customHeight="1">
      <c r="A14" s="34" t="s">
        <v>8</v>
      </c>
      <c r="B14" s="132">
        <v>174</v>
      </c>
      <c r="C14" s="24">
        <v>0</v>
      </c>
      <c r="D14" s="24">
        <v>55</v>
      </c>
      <c r="E14" s="128">
        <v>0</v>
      </c>
      <c r="F14" s="136">
        <f t="shared" si="0"/>
        <v>229</v>
      </c>
      <c r="G14" s="129">
        <f t="shared" si="1"/>
        <v>0</v>
      </c>
      <c r="H14" s="130">
        <f t="shared" si="2"/>
        <v>0</v>
      </c>
      <c r="I14" s="24">
        <f t="shared" si="3"/>
        <v>0</v>
      </c>
      <c r="J14" s="133">
        <f t="shared" si="4"/>
        <v>0</v>
      </c>
      <c r="K14" s="138">
        <f t="shared" si="5"/>
        <v>0</v>
      </c>
      <c r="L14" s="132">
        <v>174</v>
      </c>
      <c r="M14" s="24">
        <v>0</v>
      </c>
      <c r="N14" s="24">
        <v>55</v>
      </c>
      <c r="O14" s="128">
        <v>0</v>
      </c>
      <c r="P14" s="136">
        <f t="shared" si="6"/>
        <v>229</v>
      </c>
      <c r="Q14" s="19"/>
      <c r="R14" s="19"/>
      <c r="S14" s="19"/>
    </row>
    <row r="15" spans="1:19" ht="21.75" customHeight="1">
      <c r="A15" s="34" t="s">
        <v>9</v>
      </c>
      <c r="B15" s="132">
        <v>18</v>
      </c>
      <c r="C15" s="24">
        <v>0</v>
      </c>
      <c r="D15" s="24">
        <v>73</v>
      </c>
      <c r="E15" s="128">
        <v>0</v>
      </c>
      <c r="F15" s="136">
        <f t="shared" si="0"/>
        <v>91</v>
      </c>
      <c r="G15" s="129">
        <f t="shared" si="1"/>
        <v>0</v>
      </c>
      <c r="H15" s="130">
        <f t="shared" si="2"/>
        <v>0</v>
      </c>
      <c r="I15" s="24">
        <f t="shared" si="3"/>
        <v>0</v>
      </c>
      <c r="J15" s="133">
        <f t="shared" si="4"/>
        <v>0</v>
      </c>
      <c r="K15" s="138">
        <f t="shared" si="5"/>
        <v>0</v>
      </c>
      <c r="L15" s="132">
        <v>18</v>
      </c>
      <c r="M15" s="24">
        <v>0</v>
      </c>
      <c r="N15" s="24">
        <v>73</v>
      </c>
      <c r="O15" s="128">
        <v>0</v>
      </c>
      <c r="P15" s="136">
        <f t="shared" si="6"/>
        <v>91</v>
      </c>
      <c r="Q15" s="19"/>
      <c r="R15" s="19"/>
      <c r="S15" s="19"/>
    </row>
    <row r="16" spans="1:19" ht="21.75" customHeight="1">
      <c r="A16" s="34" t="s">
        <v>10</v>
      </c>
      <c r="B16" s="132">
        <v>0</v>
      </c>
      <c r="C16" s="24">
        <v>0</v>
      </c>
      <c r="D16" s="24">
        <v>0</v>
      </c>
      <c r="E16" s="128">
        <v>0</v>
      </c>
      <c r="F16" s="136">
        <f t="shared" si="0"/>
        <v>0</v>
      </c>
      <c r="G16" s="129">
        <f t="shared" si="1"/>
        <v>0</v>
      </c>
      <c r="H16" s="130">
        <f t="shared" si="2"/>
        <v>0</v>
      </c>
      <c r="I16" s="24">
        <f t="shared" si="3"/>
        <v>0</v>
      </c>
      <c r="J16" s="133">
        <f t="shared" si="4"/>
        <v>0</v>
      </c>
      <c r="K16" s="138">
        <f t="shared" si="5"/>
        <v>0</v>
      </c>
      <c r="L16" s="132">
        <v>0</v>
      </c>
      <c r="M16" s="24">
        <v>0</v>
      </c>
      <c r="N16" s="24">
        <v>0</v>
      </c>
      <c r="O16" s="128">
        <v>0</v>
      </c>
      <c r="P16" s="136">
        <f t="shared" si="6"/>
        <v>0</v>
      </c>
      <c r="Q16" s="19"/>
      <c r="R16" s="19"/>
      <c r="S16" s="19"/>
    </row>
    <row r="17" spans="1:19" ht="21.75" customHeight="1">
      <c r="A17" s="34" t="s">
        <v>11</v>
      </c>
      <c r="B17" s="132">
        <v>0</v>
      </c>
      <c r="C17" s="24">
        <v>0</v>
      </c>
      <c r="D17" s="24">
        <v>26</v>
      </c>
      <c r="E17" s="128">
        <v>0</v>
      </c>
      <c r="F17" s="136">
        <f t="shared" si="0"/>
        <v>26</v>
      </c>
      <c r="G17" s="129">
        <f t="shared" si="1"/>
        <v>0</v>
      </c>
      <c r="H17" s="130">
        <f t="shared" si="2"/>
        <v>0</v>
      </c>
      <c r="I17" s="24">
        <f t="shared" si="3"/>
        <v>0</v>
      </c>
      <c r="J17" s="133">
        <f t="shared" si="4"/>
        <v>0</v>
      </c>
      <c r="K17" s="138">
        <f t="shared" si="5"/>
        <v>0</v>
      </c>
      <c r="L17" s="132">
        <v>0</v>
      </c>
      <c r="M17" s="24">
        <v>0</v>
      </c>
      <c r="N17" s="24">
        <v>26</v>
      </c>
      <c r="O17" s="128">
        <v>0</v>
      </c>
      <c r="P17" s="136">
        <f t="shared" si="6"/>
        <v>26</v>
      </c>
      <c r="Q17" s="19"/>
      <c r="R17" s="19"/>
      <c r="S17" s="19"/>
    </row>
    <row r="18" spans="1:19" ht="21.75" customHeight="1">
      <c r="A18" s="34" t="s">
        <v>12</v>
      </c>
      <c r="B18" s="132">
        <v>118</v>
      </c>
      <c r="C18" s="24">
        <v>16</v>
      </c>
      <c r="D18" s="24">
        <v>20</v>
      </c>
      <c r="E18" s="128">
        <v>32</v>
      </c>
      <c r="F18" s="136">
        <f t="shared" si="0"/>
        <v>186</v>
      </c>
      <c r="G18" s="129">
        <f t="shared" si="1"/>
        <v>0</v>
      </c>
      <c r="H18" s="130">
        <f t="shared" si="2"/>
        <v>0</v>
      </c>
      <c r="I18" s="24">
        <f t="shared" si="3"/>
        <v>-14</v>
      </c>
      <c r="J18" s="133">
        <f t="shared" si="4"/>
        <v>0</v>
      </c>
      <c r="K18" s="138">
        <f t="shared" si="5"/>
        <v>-14</v>
      </c>
      <c r="L18" s="132">
        <v>118</v>
      </c>
      <c r="M18" s="24">
        <v>16</v>
      </c>
      <c r="N18" s="24">
        <v>6</v>
      </c>
      <c r="O18" s="128">
        <v>32</v>
      </c>
      <c r="P18" s="136">
        <f t="shared" si="6"/>
        <v>172</v>
      </c>
      <c r="Q18" s="19"/>
      <c r="R18" s="19"/>
      <c r="S18" s="19"/>
    </row>
    <row r="19" spans="1:19" ht="21.75" customHeight="1">
      <c r="A19" s="34" t="s">
        <v>48</v>
      </c>
      <c r="B19" s="132">
        <v>0</v>
      </c>
      <c r="C19" s="24">
        <v>0</v>
      </c>
      <c r="D19" s="24">
        <v>48</v>
      </c>
      <c r="E19" s="128">
        <v>0</v>
      </c>
      <c r="F19" s="136">
        <f t="shared" si="0"/>
        <v>48</v>
      </c>
      <c r="G19" s="129">
        <f t="shared" si="1"/>
        <v>0</v>
      </c>
      <c r="H19" s="130">
        <f t="shared" si="2"/>
        <v>0</v>
      </c>
      <c r="I19" s="24">
        <f t="shared" si="3"/>
        <v>0</v>
      </c>
      <c r="J19" s="133">
        <f t="shared" si="4"/>
        <v>0</v>
      </c>
      <c r="K19" s="138">
        <f t="shared" si="5"/>
        <v>0</v>
      </c>
      <c r="L19" s="132">
        <v>0</v>
      </c>
      <c r="M19" s="24">
        <v>0</v>
      </c>
      <c r="N19" s="24">
        <v>48</v>
      </c>
      <c r="O19" s="128">
        <v>0</v>
      </c>
      <c r="P19" s="136">
        <f t="shared" si="6"/>
        <v>48</v>
      </c>
      <c r="Q19" s="19"/>
      <c r="R19" s="19"/>
      <c r="S19" s="19"/>
    </row>
    <row r="20" spans="1:19" ht="21.75" customHeight="1" thickBot="1">
      <c r="A20" s="51" t="s">
        <v>13</v>
      </c>
      <c r="B20" s="134">
        <v>113</v>
      </c>
      <c r="C20" s="24">
        <v>24</v>
      </c>
      <c r="D20" s="24">
        <v>142</v>
      </c>
      <c r="E20" s="128">
        <v>32</v>
      </c>
      <c r="F20" s="136">
        <f t="shared" si="0"/>
        <v>311</v>
      </c>
      <c r="G20" s="129">
        <f t="shared" si="1"/>
        <v>0</v>
      </c>
      <c r="H20" s="130">
        <f t="shared" si="2"/>
        <v>0</v>
      </c>
      <c r="I20" s="24">
        <f t="shared" si="3"/>
        <v>0</v>
      </c>
      <c r="J20" s="133">
        <f t="shared" si="4"/>
        <v>0</v>
      </c>
      <c r="K20" s="102">
        <f t="shared" si="5"/>
        <v>0</v>
      </c>
      <c r="L20" s="134">
        <v>113</v>
      </c>
      <c r="M20" s="24">
        <v>24</v>
      </c>
      <c r="N20" s="24">
        <v>142</v>
      </c>
      <c r="O20" s="128">
        <v>32</v>
      </c>
      <c r="P20" s="136">
        <f t="shared" si="6"/>
        <v>311</v>
      </c>
      <c r="Q20" s="19"/>
      <c r="R20" s="19"/>
      <c r="S20" s="19"/>
    </row>
    <row r="21" spans="1:19" ht="24.75" customHeight="1" thickBot="1">
      <c r="A21" s="141" t="s">
        <v>16</v>
      </c>
      <c r="B21" s="139">
        <f>SUM(B12:B20)</f>
        <v>670</v>
      </c>
      <c r="C21" s="116">
        <f>SUM(C12:C20)</f>
        <v>57</v>
      </c>
      <c r="D21" s="116">
        <f>SUM(D12:D20)</f>
        <v>642</v>
      </c>
      <c r="E21" s="116">
        <f>SUM(E12:E20)</f>
        <v>165</v>
      </c>
      <c r="F21" s="142">
        <f t="shared" si="0"/>
        <v>1534</v>
      </c>
      <c r="G21" s="139">
        <f t="shared" si="1"/>
        <v>88</v>
      </c>
      <c r="H21" s="116">
        <f t="shared" si="2"/>
        <v>0</v>
      </c>
      <c r="I21" s="116">
        <f t="shared" si="3"/>
        <v>-14</v>
      </c>
      <c r="J21" s="140">
        <f t="shared" si="4"/>
        <v>-12</v>
      </c>
      <c r="K21" s="137">
        <f t="shared" si="5"/>
        <v>62</v>
      </c>
      <c r="L21" s="139">
        <f>SUM(L12:L20)</f>
        <v>758</v>
      </c>
      <c r="M21" s="116">
        <f>SUM(M12:M20)</f>
        <v>57</v>
      </c>
      <c r="N21" s="116">
        <f>SUM(N12:N20)</f>
        <v>628</v>
      </c>
      <c r="O21" s="116">
        <f>SUM(O12:O20)</f>
        <v>153</v>
      </c>
      <c r="P21" s="142">
        <f t="shared" si="6"/>
        <v>1596</v>
      </c>
      <c r="Q21" s="19"/>
      <c r="R21" s="19"/>
      <c r="S21" s="19"/>
    </row>
    <row r="22" spans="1:19" ht="2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57" t="s">
        <v>50</v>
      </c>
      <c r="Q26" s="19"/>
      <c r="R26" s="19"/>
      <c r="S26" s="19"/>
    </row>
    <row r="27" spans="1:19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35"/>
      <c r="O27" s="19"/>
      <c r="P27" s="257"/>
      <c r="Q27" s="19"/>
      <c r="R27" s="19"/>
      <c r="S27" s="19"/>
    </row>
    <row r="28" spans="1:1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57"/>
      <c r="Q28" s="19"/>
      <c r="R28" s="19"/>
      <c r="S28" s="19"/>
    </row>
    <row r="29" spans="1:19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7"/>
      <c r="Q29" s="19"/>
      <c r="R29" s="19"/>
      <c r="S29" s="19"/>
    </row>
    <row r="30" spans="1:1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58"/>
      <c r="Q30" s="19"/>
      <c r="R30" s="19"/>
      <c r="S30" s="19"/>
    </row>
    <row r="31" spans="1:19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</sheetData>
  <sheetProtection password="C7A0"/>
  <mergeCells count="13">
    <mergeCell ref="P10:P11"/>
    <mergeCell ref="P26:P30"/>
    <mergeCell ref="B7:F8"/>
    <mergeCell ref="G7:K8"/>
    <mergeCell ref="L7:P8"/>
    <mergeCell ref="O10:O11"/>
    <mergeCell ref="L10:L11"/>
    <mergeCell ref="J10:J11"/>
    <mergeCell ref="G10:G11"/>
    <mergeCell ref="E10:E11"/>
    <mergeCell ref="B10:B11"/>
    <mergeCell ref="F10:F11"/>
    <mergeCell ref="K10:K11"/>
  </mergeCells>
  <printOptions horizontalCentered="1"/>
  <pageMargins left="0.5905511811023623" right="0.5905511811023623" top="0.3937007874015748" bottom="0.1968503937007874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b98rpxls.</dc:title>
  <dc:subject/>
  <dc:creator>LVR</dc:creator>
  <cp:keywords/>
  <dc:description/>
  <cp:lastModifiedBy>InfoKom</cp:lastModifiedBy>
  <cp:lastPrinted>2004-11-29T14:16:25Z</cp:lastPrinted>
  <dcterms:created xsi:type="dcterms:W3CDTF">2000-09-28T14:00:36Z</dcterms:created>
  <dcterms:modified xsi:type="dcterms:W3CDTF">2004-12-27T10:08:40Z</dcterms:modified>
  <cp:category/>
  <cp:version/>
  <cp:contentType/>
  <cp:contentStatus/>
</cp:coreProperties>
</file>